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'дод.5'!$D:$E,'дод.5'!$7:$13</definedName>
    <definedName name="_xlnm.Print_Area" localSheetId="0">'дод.5'!$D$4:$AF$71</definedName>
  </definedNames>
  <calcPr fullCalcOnLoad="1"/>
</workbook>
</file>

<file path=xl/sharedStrings.xml><?xml version="1.0" encoding="utf-8"?>
<sst xmlns="http://schemas.openxmlformats.org/spreadsheetml/2006/main" count="188" uniqueCount="156">
  <si>
    <t>-</t>
  </si>
  <si>
    <t>О5</t>
  </si>
  <si>
    <t>О3</t>
  </si>
  <si>
    <t>О6</t>
  </si>
  <si>
    <t>О8</t>
  </si>
  <si>
    <t>О7</t>
  </si>
  <si>
    <t>O2</t>
  </si>
  <si>
    <t>О9</t>
  </si>
  <si>
    <t>О4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</si>
  <si>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</si>
  <si>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</si>
  <si>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</si>
  <si>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грн.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</si>
  <si>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</si>
  <si>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</si>
  <si>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</si>
  <si>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</si>
  <si>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</si>
  <si>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</si>
  <si>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</si>
  <si>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</si>
  <si>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</si>
  <si>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</si>
  <si>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</si>
  <si>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</si>
  <si>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</si>
  <si>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</si>
  <si>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17513000000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</si>
  <si>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</si>
  <si>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</si>
  <si>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</si>
  <si>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</si>
  <si>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</si>
  <si>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</si>
  <si>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</si>
  <si>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</si>
  <si>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</si>
  <si>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</si>
  <si>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</si>
  <si>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</si>
  <si>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Найменування бюджету - одержувача/надавача міжбюджетного трансферту</t>
  </si>
  <si>
    <t>17201100000</t>
  </si>
  <si>
    <t>Бюджет міста Рівного</t>
  </si>
  <si>
    <t>17202100000</t>
  </si>
  <si>
    <t>Бюджет міста Дубна</t>
  </si>
  <si>
    <t>17203100000</t>
  </si>
  <si>
    <t>Бюджет міста Вараша</t>
  </si>
  <si>
    <t>17204100000</t>
  </si>
  <si>
    <t>Бюджет міста Острога</t>
  </si>
  <si>
    <t>17301200000</t>
  </si>
  <si>
    <t>Районний бюджет Березнівського району</t>
  </si>
  <si>
    <t>17302200000</t>
  </si>
  <si>
    <t>Районний бюджет Володимирецького району</t>
  </si>
  <si>
    <t>17303200000</t>
  </si>
  <si>
    <t>Районний бюджет Гощанського району</t>
  </si>
  <si>
    <t>17304200000</t>
  </si>
  <si>
    <t>Районний бюджет Демидівського району</t>
  </si>
  <si>
    <t>17305200000</t>
  </si>
  <si>
    <t>Районний бюджет Дубенського району</t>
  </si>
  <si>
    <t>17306200000</t>
  </si>
  <si>
    <t>Районний бюджет Дубровицького району</t>
  </si>
  <si>
    <t>17307200000</t>
  </si>
  <si>
    <t>Районний бюджет Зарічненського району</t>
  </si>
  <si>
    <t>17308200000</t>
  </si>
  <si>
    <t>Районний бюджет Здолбунівського району</t>
  </si>
  <si>
    <t>17309200000</t>
  </si>
  <si>
    <t>Районний бюджет Корецького району</t>
  </si>
  <si>
    <t>17310200000</t>
  </si>
  <si>
    <t>Районний бюджет Костопільського району</t>
  </si>
  <si>
    <t>17311200000</t>
  </si>
  <si>
    <t>Районний бюджет Млинівського району</t>
  </si>
  <si>
    <t>17312200000</t>
  </si>
  <si>
    <t>Районний бюджет Острозького району</t>
  </si>
  <si>
    <t>17313200000</t>
  </si>
  <si>
    <t>Районний бюджет Радивилівського району</t>
  </si>
  <si>
    <t>17314200000</t>
  </si>
  <si>
    <t>Районний бюджет Рівненського району</t>
  </si>
  <si>
    <t>17315200000</t>
  </si>
  <si>
    <t>Районний бюджет Рокитнівського району</t>
  </si>
  <si>
    <t>17316200000</t>
  </si>
  <si>
    <t>Районний бюджет Сарненського району</t>
  </si>
  <si>
    <t>Бюджет Бабинської сільської об’єднаної територіальної громади</t>
  </si>
  <si>
    <t>Бюджет Бугринської сільської об’єднаної територіальної громади</t>
  </si>
  <si>
    <t>Бюджет Клесівської селищної об’єднаної територіальної громади</t>
  </si>
  <si>
    <t>Бюджет Миляцької сільської об’єднаної територіальної громади</t>
  </si>
  <si>
    <t>Бюджет Підлозцівської сільської об’єднаної територіальної громади</t>
  </si>
  <si>
    <t>Бюджет Радивилівської міської об’єднаної територіальної громади</t>
  </si>
  <si>
    <t>Бюджет Крупецької сільської об’єднаної територіальної громади</t>
  </si>
  <si>
    <t>Бюджет Привільненської сільської об’єднаної територіальної громади</t>
  </si>
  <si>
    <t>Бюджет Мирогощанської сільської об’єднаної територіальної громади</t>
  </si>
  <si>
    <t>Бюджет Локницької сільської об’єднаної територіальної громади</t>
  </si>
  <si>
    <t>Бюджет Смизької селищної об’єднаної територіальної громади</t>
  </si>
  <si>
    <t>Бюджет Висоцької сільської об’єднаної територіальної громади</t>
  </si>
  <si>
    <t>Бюджет Пісківської сільської об’єднаної територіальної громади</t>
  </si>
  <si>
    <t>Бюджет Козинської сільської об’єднаної територіальної громади</t>
  </si>
  <si>
    <t>Бюджет Млинівської селищної об’єднаної територіальної громади</t>
  </si>
  <si>
    <t>Бюджет Боремельської сільської об’єднаної територіальної громади</t>
  </si>
  <si>
    <t>Бюджет Деражненської сільської об’єднаної територіальної громади</t>
  </si>
  <si>
    <t>Бюджет Острожецької сільської об’єднаної територіальної громади</t>
  </si>
  <si>
    <t>Бюджет Бокіймівської сільської об’єднаної територіальної громади</t>
  </si>
  <si>
    <t>Бюджет Тараканівської сільської об’єднаної територіальної громади</t>
  </si>
  <si>
    <t>Бюджет Ярославицької сільської об’єднаної територіальної громади</t>
  </si>
  <si>
    <t>Бюджет Клеванської селищної об’єднаної територіальної громади</t>
  </si>
  <si>
    <t>Бюджет Немовицької сільської об’єднаної територіальної громади</t>
  </si>
  <si>
    <t>Бюджет Демидівської селищної об’єднаної територіальної громади</t>
  </si>
  <si>
    <t>Бюджет Малолюбашанської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</si>
  <si>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</si>
  <si>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</si>
  <si>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</si>
  <si>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</si>
  <si>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</si>
  <si>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Старосільської сільської об’єднаної територіальної громади</t>
  </si>
  <si>
    <t>Код</t>
  </si>
  <si>
    <t>С.А.Свисталюк</t>
  </si>
  <si>
    <t>Перший заступник голови обласної ради</t>
  </si>
  <si>
    <t>Трансферти іншим місцевим бюджетам</t>
  </si>
  <si>
    <t>Субвенції з місцевого бюджету</t>
  </si>
  <si>
    <t xml:space="preserve"> загального фонду на</t>
  </si>
  <si>
    <t>Усього</t>
  </si>
  <si>
    <t>Усього по бюджету області</t>
  </si>
  <si>
    <t>на придбання обладнання для оснащення ресурсних кімнат (видатки розвитку)</t>
  </si>
  <si>
    <t>розпорядження Кабінету Міністрів України від 12.12.2018 №964-р</t>
  </si>
  <si>
    <t>на оплату праці з нарахуваннями педагогічних працівників (видатки споживання)</t>
  </si>
  <si>
    <t>на оснащення закладів загальної середньох освіти засобами навчання та обладнанням для кабінетів природничо-математичних предметів (видатки розвитку)</t>
  </si>
  <si>
    <t>розпорядження Кабінету Міністрів України від 18.12.2018 №1012-р</t>
  </si>
  <si>
    <t xml:space="preserve">на придбання персонального комп"ютера/ноутбука та техніки для друкування, копіювання, сканування та ламінування з витратними матеріалами для початкової школи (видатки розвитку) </t>
  </si>
  <si>
    <t>розпорядження Кабінету Міністрів України від 18.12.2017 №929-р</t>
  </si>
  <si>
    <t>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 (видатки розвитку)</t>
  </si>
  <si>
    <t>придбання шкільних автобусів (не більше 70 відсотків — за рахунок освітньої субвенції, не менше 30 відсотків — за рахунок коштів місцевих бюджетів) (видатки розвитку)</t>
  </si>
  <si>
    <t>Зміни до міжбюджетних трансфертів на 2019 рік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</si>
  <si>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</si>
  <si>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Реконструкція адміністративної будівлі Великоомелянської сільської ради на вул. Шевченка,79 в с. Велика Омеляна Рівненського району</t>
  </si>
  <si>
    <t>Капітальний ремонт Грушвицького дошкільного навчального закладу (зовнішнє опорядження та утеплення фасадів, заміна покрівлі, вікон та зовнішніх дверей, відновлення функціонування приміщень другого поверху) за адресою: вул. Шкільна, 12, с. Грушвиця Перша Рівненського району</t>
  </si>
  <si>
    <t xml:space="preserve"> за рахунок залишку коштів медичної субвенції, що утворився на початок бюджетного періоду (цільові видатки для відшкодування вартості препаратів інсуліну на лікування хворих на цукровий діабет)</t>
  </si>
  <si>
    <t>за рахунок залишку коштів освітньої субвенції, що утворився на початок бюджетного періоду</t>
  </si>
  <si>
    <t xml:space="preserve">надання державної підтримки особам з особливими освітніми потребами за рахунок відповідної субвенції з державного бюджету </t>
  </si>
  <si>
    <t>видатки споживання</t>
  </si>
  <si>
    <t>видатки розвитку</t>
  </si>
  <si>
    <t>перерозподіл</t>
  </si>
  <si>
    <t>оснащення кабінетів інклюзивно-ресурсних центрів</t>
  </si>
  <si>
    <t xml:space="preserve"> здійснення переданих видатків у сфері освіти за рахунок коштів освітньої субвенції (на оплату праці з нарахуваннями педпрацівникам інклюзивно-ресурсних центрів)</t>
  </si>
  <si>
    <t>на закупівлю дидактичних матеріалів для учнів початкових класів, що навчаються за новими методиками відповідно до Концепції “Нова українська школа”</t>
  </si>
  <si>
    <t>на закупівлю сучасних меблів для початкових класів нової української школи</t>
  </si>
  <si>
    <t>на закупівлю музичних інструментів, комп’ютерного обладнання, відповідного мультимедійного контенту для початкових класів нової української школи</t>
  </si>
  <si>
    <t>на забезпечення санітарно-гігієнічних умов у приміщеннях закладів загальної середньої освіти (видатки розвитку)</t>
  </si>
  <si>
    <t>спеціального фонду на</t>
  </si>
  <si>
    <t>Інші субвенції з місцевого бюджету на</t>
  </si>
  <si>
    <t>комплексну програму енергоефективності Рівненської області на 2018-2025 роки</t>
  </si>
  <si>
    <t xml:space="preserve">капітальний ремонт (зовнішнє опорядження та утеплення фасадів, часткова заміна вікон та зовнішніх дверей) Костопільської загальноосвітньої школи-комплексу І-ІІІ ступенів № 6 Костопільської районної ради Рівненської області на вул. Юрія Жилка, 3 м. Костопіль  Рівненської  області </t>
  </si>
  <si>
    <t xml:space="preserve">влаштування внутрішніх вбиралень у Цепцевицькій загальноосвітній школі І-ІІІ ступенів Сарненської районнної ради Рівненської області </t>
  </si>
  <si>
    <t xml:space="preserve"> придбання медичного та технологічного обладнання на доукомплектування лікарської амбулаторії загальної практики сімейної медицини с. Великі Телковичі та ФАПу с. Біле Володимирецького району Рівненської області </t>
  </si>
  <si>
    <t>обсяг субвенції на підтримку осіб з особливими освітніми потребами у закладах дошкільної освіти</t>
  </si>
  <si>
    <t xml:space="preserve">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</si>
  <si>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підвищення кваліфікації педагогічних працівників</t>
  </si>
  <si>
    <t>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 осіб)</t>
  </si>
  <si>
    <t>Додаток  5
до рішення Рівненської обласної ради
"Про внесення змін до обласного бюджету 
Рівненської області на 2019 рік"                                                                  від 15 березня 2019 року  №1297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</si>
</sst>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191" fontId="1" fillId="0" borderId="0" applyFont="0" applyFill="0" applyBorder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34" fillId="0" borderId="16" xfId="0" applyFont="1" applyBorder="1" applyAlignment="1">
      <alignment vertical="center" wrapText="1"/>
    </xf>
    <xf numFmtId="0" fontId="39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6" xfId="0" applyFont="1" applyBorder="1" applyAlignment="1">
      <alignment wrapText="1"/>
    </xf>
    <xf numFmtId="0" fontId="29" fillId="0" borderId="16" xfId="0" applyFont="1" applyBorder="1" applyAlignment="1">
      <alignment vertical="center" wrapText="1"/>
    </xf>
    <xf numFmtId="0" fontId="33" fillId="0" borderId="16" xfId="106" applyFont="1" applyFill="1" applyBorder="1" applyAlignment="1">
      <alignment horizontal="left" vertical="center" wrapText="1"/>
      <protection/>
    </xf>
    <xf numFmtId="0" fontId="40" fillId="0" borderId="16" xfId="106" applyFont="1" applyBorder="1" applyAlignment="1">
      <alignment vertical="top" wrapText="1"/>
      <protection/>
    </xf>
    <xf numFmtId="49" fontId="36" fillId="0" borderId="16" xfId="0" applyNumberFormat="1" applyFont="1" applyBorder="1" applyAlignment="1">
      <alignment wrapText="1"/>
    </xf>
    <xf numFmtId="49" fontId="31" fillId="0" borderId="16" xfId="0" applyNumberFormat="1" applyFont="1" applyBorder="1" applyAlignment="1">
      <alignment vertical="top" wrapText="1"/>
    </xf>
    <xf numFmtId="0" fontId="41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31" fillId="56" borderId="16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horizontal="center" wrapText="1"/>
      <protection locked="0"/>
    </xf>
    <xf numFmtId="0" fontId="31" fillId="56" borderId="16" xfId="52" applyFont="1" applyFill="1" applyBorder="1" applyAlignment="1">
      <alignment horizontal="center" vertical="center" wrapText="1"/>
      <protection/>
    </xf>
    <xf numFmtId="0" fontId="31" fillId="56" borderId="16" xfId="52" applyFont="1" applyFill="1" applyBorder="1" applyAlignment="1">
      <alignment horizontal="left" vertical="center" wrapText="1"/>
      <protection/>
    </xf>
    <xf numFmtId="0" fontId="31" fillId="0" borderId="16" xfId="52" applyFont="1" applyFill="1" applyBorder="1" applyAlignment="1">
      <alignment horizontal="center" vertical="center" wrapText="1"/>
      <protection/>
    </xf>
    <xf numFmtId="0" fontId="31" fillId="0" borderId="16" xfId="52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 applyProtection="1">
      <alignment wrapText="1"/>
      <protection locked="0"/>
    </xf>
    <xf numFmtId="0" fontId="27" fillId="0" borderId="16" xfId="0" applyFont="1" applyBorder="1" applyAlignment="1">
      <alignment horizontal="center" vertical="center" wrapText="1"/>
    </xf>
    <xf numFmtId="4" fontId="27" fillId="55" borderId="16" xfId="0" applyNumberFormat="1" applyFont="1" applyFill="1" applyBorder="1" applyAlignment="1">
      <alignment horizontal="right" vertical="top" wrapText="1"/>
    </xf>
    <xf numFmtId="4" fontId="19" fillId="55" borderId="16" xfId="0" applyNumberFormat="1" applyFont="1" applyFill="1" applyBorder="1" applyAlignment="1">
      <alignment horizontal="right" wrapText="1"/>
    </xf>
    <xf numFmtId="4" fontId="27" fillId="55" borderId="16" xfId="0" applyNumberFormat="1" applyFont="1" applyFill="1" applyBorder="1" applyAlignment="1">
      <alignment horizontal="right" wrapText="1"/>
    </xf>
    <xf numFmtId="0" fontId="69" fillId="0" borderId="0" xfId="0" applyNumberFormat="1" applyFont="1" applyFill="1" applyAlignment="1" applyProtection="1">
      <alignment vertical="center" wrapText="1"/>
      <protection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7" fillId="55" borderId="18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4" fontId="0" fillId="55" borderId="0" xfId="0" applyNumberFormat="1" applyFont="1" applyFill="1" applyAlignment="1">
      <alignment/>
    </xf>
    <xf numFmtId="49" fontId="42" fillId="0" borderId="19" xfId="0" applyNumberFormat="1" applyFont="1" applyFill="1" applyBorder="1" applyAlignment="1" applyProtection="1">
      <alignment wrapText="1"/>
      <protection locked="0"/>
    </xf>
    <xf numFmtId="0" fontId="27" fillId="55" borderId="18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0" fontId="27" fillId="55" borderId="23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8" fillId="0" borderId="0" xfId="0" applyFont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7" fillId="55" borderId="25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 applyProtection="1">
      <alignment horizontal="center" wrapText="1"/>
      <protection locked="0"/>
    </xf>
    <xf numFmtId="49" fontId="42" fillId="0" borderId="19" xfId="0" applyNumberFormat="1" applyFont="1" applyFill="1" applyBorder="1" applyAlignment="1" applyProtection="1">
      <alignment horizontal="left" wrapText="1"/>
      <protection locked="0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4-200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"/>
  <sheetViews>
    <sheetView showGridLines="0" showZeros="0" tabSelected="1" view="pageBreakPreview" zoomScaleSheetLayoutView="100" zoomScalePageLayoutView="0" workbookViewId="0" topLeftCell="D4">
      <pane xSplit="2" ySplit="6" topLeftCell="J10" activePane="bottomRight" state="frozen"/>
      <selection pane="topLeft" activeCell="D4" sqref="D4"/>
      <selection pane="topRight" activeCell="G4" sqref="G4"/>
      <selection pane="bottomLeft" activeCell="D9" sqref="D9"/>
      <selection pane="bottomRight" activeCell="K4" sqref="K4:L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4" style="6" customWidth="1"/>
    <col min="5" max="5" width="69.5" style="6" customWidth="1"/>
    <col min="6" max="6" width="24.33203125" style="6" customWidth="1"/>
    <col min="7" max="7" width="22.5" style="6" customWidth="1"/>
    <col min="8" max="8" width="29.5" style="9" customWidth="1"/>
    <col min="9" max="9" width="31.33203125" style="9" customWidth="1"/>
    <col min="10" max="10" width="44.33203125" style="9" customWidth="1"/>
    <col min="11" max="11" width="30.83203125" style="9" customWidth="1"/>
    <col min="12" max="12" width="23.66015625" style="9" customWidth="1"/>
    <col min="13" max="13" width="19.83203125" style="9" customWidth="1"/>
    <col min="14" max="14" width="16" style="9" customWidth="1"/>
    <col min="15" max="16" width="17.16015625" style="9" customWidth="1"/>
    <col min="17" max="17" width="14.83203125" style="9" customWidth="1"/>
    <col min="18" max="18" width="15.16015625" style="9" customWidth="1"/>
    <col min="19" max="19" width="16.33203125" style="9" customWidth="1"/>
    <col min="20" max="20" width="25.83203125" style="9" customWidth="1"/>
    <col min="21" max="21" width="16.16015625" style="9" customWidth="1"/>
    <col min="22" max="22" width="27" style="9" customWidth="1"/>
    <col min="23" max="23" width="19.16015625" style="9" customWidth="1"/>
    <col min="24" max="24" width="20.66015625" style="9" customWidth="1"/>
    <col min="25" max="25" width="33" style="6" customWidth="1"/>
    <col min="26" max="26" width="63.83203125" style="6" customWidth="1"/>
    <col min="27" max="27" width="17.83203125" style="6" customWidth="1"/>
    <col min="28" max="28" width="21.83203125" style="6" customWidth="1"/>
    <col min="29" max="29" width="16.33203125" style="6" bestFit="1" customWidth="1"/>
    <col min="30" max="30" width="28" style="6" customWidth="1"/>
    <col min="31" max="31" width="23.83203125" style="6" customWidth="1"/>
    <col min="32" max="32" width="20.33203125" style="6" customWidth="1"/>
    <col min="33" max="33" width="18.33203125" style="6" customWidth="1"/>
    <col min="34" max="34" width="21.33203125" style="6" customWidth="1"/>
    <col min="35" max="35" width="24.5" style="6" customWidth="1"/>
    <col min="36" max="36" width="21.33203125" style="6" customWidth="1"/>
    <col min="37" max="37" width="19.16015625" style="6" customWidth="1"/>
    <col min="38" max="38" width="19.33203125" style="6" customWidth="1"/>
    <col min="39" max="39" width="21.66015625" style="6" customWidth="1"/>
    <col min="40" max="40" width="19.33203125" style="6" customWidth="1"/>
    <col min="41" max="41" width="26.16015625" style="6" customWidth="1"/>
    <col min="42" max="42" width="37.33203125" style="6" customWidth="1"/>
    <col min="43" max="43" width="17.16015625" style="6" customWidth="1"/>
    <col min="44" max="44" width="20.16015625" style="6" customWidth="1"/>
    <col min="45" max="16384" width="9.16015625" style="6" customWidth="1"/>
  </cols>
  <sheetData>
    <row r="1" spans="4:5" ht="4.5" customHeight="1">
      <c r="D1" s="20"/>
      <c r="E1" s="20"/>
    </row>
    <row r="2" ht="12.75" hidden="1"/>
    <row r="3" ht="5.25" customHeight="1"/>
    <row r="4" spans="5:31" ht="66.75" customHeight="1">
      <c r="E4" s="3"/>
      <c r="F4" s="3"/>
      <c r="G4" s="3"/>
      <c r="I4" s="51"/>
      <c r="J4" s="51"/>
      <c r="K4" s="69" t="s">
        <v>155</v>
      </c>
      <c r="L4" s="69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1"/>
      <c r="Y4" s="34"/>
      <c r="Z4" s="34"/>
      <c r="AA4" s="34"/>
      <c r="AB4" s="34"/>
      <c r="AC4" s="34"/>
      <c r="AD4" s="34"/>
      <c r="AE4" s="34"/>
    </row>
    <row r="5" spans="1:31" ht="23.25" customHeight="1">
      <c r="A5" s="4"/>
      <c r="B5" s="4"/>
      <c r="C5" s="4"/>
      <c r="D5" s="36"/>
      <c r="E5" s="36"/>
      <c r="F5" s="70" t="s">
        <v>129</v>
      </c>
      <c r="G5" s="70"/>
      <c r="H5" s="70"/>
      <c r="I5" s="70"/>
      <c r="J5" s="70"/>
      <c r="K5" s="70"/>
      <c r="L5" s="70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35"/>
      <c r="Z5" s="35"/>
      <c r="AA5" s="35"/>
      <c r="AB5" s="35"/>
      <c r="AC5" s="35"/>
      <c r="AD5" s="35"/>
      <c r="AE5" s="35"/>
    </row>
    <row r="6" spans="1:32" ht="11.25" customHeight="1">
      <c r="A6" s="4"/>
      <c r="B6" s="4"/>
      <c r="C6" s="4"/>
      <c r="D6" s="4"/>
      <c r="F6"/>
      <c r="H6" s="33"/>
      <c r="I6" s="33"/>
      <c r="J6" s="33"/>
      <c r="K6" s="33"/>
      <c r="L6" s="33" t="s">
        <v>12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7" t="s">
        <v>12</v>
      </c>
      <c r="Y6" s="33"/>
      <c r="Z6" s="33"/>
      <c r="AA6" s="33"/>
      <c r="AB6" s="33"/>
      <c r="AC6" s="33"/>
      <c r="AD6" s="33"/>
      <c r="AE6" s="33"/>
      <c r="AF6" s="37" t="s">
        <v>12</v>
      </c>
    </row>
    <row r="7" spans="1:32" s="26" customFormat="1" ht="15.75" customHeight="1">
      <c r="A7" s="23" t="s">
        <v>6</v>
      </c>
      <c r="B7" s="24" t="s">
        <v>0</v>
      </c>
      <c r="C7" s="25">
        <v>0</v>
      </c>
      <c r="D7" s="66" t="s">
        <v>112</v>
      </c>
      <c r="E7" s="66" t="s">
        <v>40</v>
      </c>
      <c r="F7" s="76" t="s">
        <v>115</v>
      </c>
      <c r="G7" s="61"/>
      <c r="H7" s="61"/>
      <c r="I7" s="61"/>
      <c r="J7" s="61"/>
      <c r="K7" s="61"/>
      <c r="L7" s="62"/>
      <c r="M7" s="76" t="s">
        <v>115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 t="s">
        <v>115</v>
      </c>
      <c r="Z7" s="61"/>
      <c r="AA7" s="61"/>
      <c r="AB7" s="61"/>
      <c r="AC7" s="61"/>
      <c r="AD7" s="61"/>
      <c r="AE7" s="62"/>
      <c r="AF7" s="71" t="s">
        <v>118</v>
      </c>
    </row>
    <row r="8" spans="1:32" s="26" customFormat="1" ht="15.75" customHeight="1">
      <c r="A8" s="23"/>
      <c r="B8" s="24"/>
      <c r="C8" s="25"/>
      <c r="D8" s="67"/>
      <c r="E8" s="67"/>
      <c r="F8" s="58" t="s">
        <v>116</v>
      </c>
      <c r="G8" s="60"/>
      <c r="H8" s="60"/>
      <c r="I8" s="60"/>
      <c r="J8" s="60"/>
      <c r="K8" s="60"/>
      <c r="L8" s="59"/>
      <c r="M8" s="58" t="s">
        <v>116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 t="s">
        <v>116</v>
      </c>
      <c r="Z8" s="60"/>
      <c r="AA8" s="60"/>
      <c r="AB8" s="60"/>
      <c r="AC8" s="60"/>
      <c r="AD8" s="60"/>
      <c r="AE8" s="59"/>
      <c r="AF8" s="71"/>
    </row>
    <row r="9" spans="1:32" s="26" customFormat="1" ht="15.75" customHeight="1">
      <c r="A9" s="23" t="s">
        <v>2</v>
      </c>
      <c r="B9" s="24" t="s">
        <v>0</v>
      </c>
      <c r="C9" s="25">
        <v>0</v>
      </c>
      <c r="D9" s="67"/>
      <c r="E9" s="67"/>
      <c r="F9" s="58" t="s">
        <v>117</v>
      </c>
      <c r="G9" s="60"/>
      <c r="H9" s="60"/>
      <c r="I9" s="60"/>
      <c r="J9" s="60"/>
      <c r="K9" s="60"/>
      <c r="L9" s="59"/>
      <c r="M9" s="58" t="s">
        <v>117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 t="s">
        <v>117</v>
      </c>
      <c r="Z9" s="60"/>
      <c r="AA9" s="60"/>
      <c r="AB9" s="59"/>
      <c r="AC9" s="58" t="s">
        <v>145</v>
      </c>
      <c r="AD9" s="60"/>
      <c r="AE9" s="59"/>
      <c r="AF9" s="71"/>
    </row>
    <row r="10" spans="1:32" s="26" customFormat="1" ht="62.25" customHeight="1">
      <c r="A10" s="23" t="s">
        <v>8</v>
      </c>
      <c r="B10" s="24" t="s">
        <v>0</v>
      </c>
      <c r="C10" s="25">
        <v>0</v>
      </c>
      <c r="D10" s="67"/>
      <c r="E10" s="67"/>
      <c r="F10" s="75" t="s">
        <v>134</v>
      </c>
      <c r="G10" s="75"/>
      <c r="H10" s="75"/>
      <c r="I10" s="75"/>
      <c r="J10" s="75"/>
      <c r="K10" s="75"/>
      <c r="L10" s="75"/>
      <c r="M10" s="72" t="s">
        <v>140</v>
      </c>
      <c r="N10" s="77" t="s">
        <v>135</v>
      </c>
      <c r="O10" s="78"/>
      <c r="P10" s="78"/>
      <c r="Q10" s="78"/>
      <c r="R10" s="78"/>
      <c r="S10" s="58" t="s">
        <v>152</v>
      </c>
      <c r="T10" s="60"/>
      <c r="U10" s="60"/>
      <c r="V10" s="59"/>
      <c r="W10" s="63" t="s">
        <v>154</v>
      </c>
      <c r="X10" s="75" t="s">
        <v>133</v>
      </c>
      <c r="Y10" s="71" t="s">
        <v>130</v>
      </c>
      <c r="Z10" s="71"/>
      <c r="AA10" s="58" t="s">
        <v>146</v>
      </c>
      <c r="AB10" s="59"/>
      <c r="AC10" s="58" t="s">
        <v>146</v>
      </c>
      <c r="AD10" s="60"/>
      <c r="AE10" s="59"/>
      <c r="AF10" s="71"/>
    </row>
    <row r="11" spans="1:32" s="26" customFormat="1" ht="153" customHeight="1">
      <c r="A11" s="23"/>
      <c r="B11" s="24"/>
      <c r="C11" s="25"/>
      <c r="D11" s="67"/>
      <c r="E11" s="67"/>
      <c r="F11" s="52" t="s">
        <v>122</v>
      </c>
      <c r="G11" s="47" t="s">
        <v>120</v>
      </c>
      <c r="H11" s="47" t="s">
        <v>123</v>
      </c>
      <c r="I11" s="47" t="s">
        <v>125</v>
      </c>
      <c r="J11" s="47" t="s">
        <v>127</v>
      </c>
      <c r="K11" s="47" t="s">
        <v>128</v>
      </c>
      <c r="L11" s="47" t="s">
        <v>144</v>
      </c>
      <c r="M11" s="73"/>
      <c r="N11" s="58" t="s">
        <v>138</v>
      </c>
      <c r="O11" s="59"/>
      <c r="P11" s="58" t="s">
        <v>151</v>
      </c>
      <c r="Q11" s="59"/>
      <c r="R11" s="54" t="s">
        <v>139</v>
      </c>
      <c r="S11" s="54" t="s">
        <v>153</v>
      </c>
      <c r="T11" s="45" t="s">
        <v>141</v>
      </c>
      <c r="U11" s="45" t="s">
        <v>142</v>
      </c>
      <c r="V11" s="45" t="s">
        <v>143</v>
      </c>
      <c r="W11" s="65"/>
      <c r="X11" s="75"/>
      <c r="Y11" s="71"/>
      <c r="Z11" s="71"/>
      <c r="AA11" s="63" t="s">
        <v>147</v>
      </c>
      <c r="AB11" s="63" t="s">
        <v>149</v>
      </c>
      <c r="AC11" s="63" t="s">
        <v>147</v>
      </c>
      <c r="AD11" s="63" t="s">
        <v>148</v>
      </c>
      <c r="AE11" s="63" t="s">
        <v>150</v>
      </c>
      <c r="AF11" s="71"/>
    </row>
    <row r="12" spans="1:32" s="26" customFormat="1" ht="92.25" customHeight="1">
      <c r="A12" s="23"/>
      <c r="B12" s="24"/>
      <c r="C12" s="25"/>
      <c r="D12" s="68"/>
      <c r="E12" s="68"/>
      <c r="F12" s="47" t="s">
        <v>121</v>
      </c>
      <c r="G12" s="47" t="s">
        <v>121</v>
      </c>
      <c r="H12" s="47" t="s">
        <v>124</v>
      </c>
      <c r="I12" s="47" t="s">
        <v>126</v>
      </c>
      <c r="J12" s="47" t="s">
        <v>126</v>
      </c>
      <c r="K12" s="47" t="s">
        <v>126</v>
      </c>
      <c r="L12" s="47" t="s">
        <v>124</v>
      </c>
      <c r="M12" s="74"/>
      <c r="N12" s="45" t="s">
        <v>136</v>
      </c>
      <c r="O12" s="45" t="s">
        <v>137</v>
      </c>
      <c r="P12" s="45" t="s">
        <v>136</v>
      </c>
      <c r="Q12" s="45" t="s">
        <v>137</v>
      </c>
      <c r="R12" s="45" t="s">
        <v>137</v>
      </c>
      <c r="S12" s="45" t="s">
        <v>136</v>
      </c>
      <c r="T12" s="45" t="s">
        <v>137</v>
      </c>
      <c r="U12" s="45" t="s">
        <v>137</v>
      </c>
      <c r="V12" s="45" t="s">
        <v>137</v>
      </c>
      <c r="W12" s="64"/>
      <c r="X12" s="75"/>
      <c r="Y12" s="45" t="s">
        <v>131</v>
      </c>
      <c r="Z12" s="45" t="s">
        <v>132</v>
      </c>
      <c r="AA12" s="64"/>
      <c r="AB12" s="64"/>
      <c r="AC12" s="64"/>
      <c r="AD12" s="64"/>
      <c r="AE12" s="64"/>
      <c r="AF12" s="71"/>
    </row>
    <row r="13" spans="1:37" s="26" customFormat="1" ht="13.5" customHeight="1">
      <c r="A13" s="23"/>
      <c r="B13" s="24"/>
      <c r="C13" s="25"/>
      <c r="D13" s="44">
        <v>1</v>
      </c>
      <c r="E13" s="44">
        <v>2</v>
      </c>
      <c r="F13" s="44">
        <v>3</v>
      </c>
      <c r="G13" s="44">
        <v>4</v>
      </c>
      <c r="H13" s="44">
        <v>5</v>
      </c>
      <c r="I13" s="44">
        <v>6</v>
      </c>
      <c r="J13" s="44">
        <v>7</v>
      </c>
      <c r="K13" s="44">
        <v>8</v>
      </c>
      <c r="L13" s="44">
        <v>9</v>
      </c>
      <c r="M13" s="44">
        <v>10</v>
      </c>
      <c r="N13" s="44">
        <v>11</v>
      </c>
      <c r="O13" s="44">
        <v>12</v>
      </c>
      <c r="P13" s="44">
        <v>13</v>
      </c>
      <c r="Q13" s="44">
        <v>14</v>
      </c>
      <c r="R13" s="44">
        <v>15</v>
      </c>
      <c r="S13" s="44">
        <v>16</v>
      </c>
      <c r="T13" s="44">
        <v>17</v>
      </c>
      <c r="U13" s="44">
        <v>18</v>
      </c>
      <c r="V13" s="44">
        <v>19</v>
      </c>
      <c r="W13" s="44">
        <v>20</v>
      </c>
      <c r="X13" s="44">
        <v>21</v>
      </c>
      <c r="Y13" s="44">
        <v>22</v>
      </c>
      <c r="Z13" s="44">
        <v>23</v>
      </c>
      <c r="AA13" s="44">
        <v>24</v>
      </c>
      <c r="AB13" s="44">
        <v>25</v>
      </c>
      <c r="AC13" s="44">
        <v>26</v>
      </c>
      <c r="AD13" s="44">
        <v>27</v>
      </c>
      <c r="AE13" s="44">
        <v>28</v>
      </c>
      <c r="AF13" s="44">
        <v>29</v>
      </c>
      <c r="AG13" s="55"/>
      <c r="AH13" s="55"/>
      <c r="AI13" s="55"/>
      <c r="AJ13" s="55"/>
      <c r="AK13" s="55"/>
    </row>
    <row r="14" spans="1:32" ht="15" customHeight="1">
      <c r="A14" s="11" t="s">
        <v>1</v>
      </c>
      <c r="B14" s="1" t="s">
        <v>0</v>
      </c>
      <c r="C14" s="21">
        <v>0</v>
      </c>
      <c r="D14" s="40" t="s">
        <v>41</v>
      </c>
      <c r="E14" s="41" t="s">
        <v>42</v>
      </c>
      <c r="F14" s="48"/>
      <c r="G14" s="48">
        <v>117059</v>
      </c>
      <c r="H14" s="48">
        <v>1833695</v>
      </c>
      <c r="I14" s="48"/>
      <c r="J14" s="48"/>
      <c r="K14" s="48"/>
      <c r="L14" s="48"/>
      <c r="M14" s="48">
        <v>786380</v>
      </c>
      <c r="N14" s="48">
        <v>-556385</v>
      </c>
      <c r="O14" s="48">
        <v>556385</v>
      </c>
      <c r="P14" s="48">
        <v>19735</v>
      </c>
      <c r="Q14" s="48">
        <v>10765</v>
      </c>
      <c r="R14" s="48">
        <v>200000</v>
      </c>
      <c r="S14" s="48"/>
      <c r="T14" s="48">
        <v>936498</v>
      </c>
      <c r="U14" s="48">
        <v>2393063</v>
      </c>
      <c r="V14" s="48">
        <v>509741</v>
      </c>
      <c r="W14" s="48">
        <v>448600</v>
      </c>
      <c r="X14" s="48">
        <v>27729.68</v>
      </c>
      <c r="Y14" s="48"/>
      <c r="Z14" s="48"/>
      <c r="AA14" s="48"/>
      <c r="AB14" s="48"/>
      <c r="AC14" s="48"/>
      <c r="AD14" s="48"/>
      <c r="AE14" s="48"/>
      <c r="AF14" s="48">
        <f>SUM(F14:AE14)</f>
        <v>7283265.68</v>
      </c>
    </row>
    <row r="15" spans="1:32" ht="15" customHeight="1">
      <c r="A15" s="12" t="s">
        <v>3</v>
      </c>
      <c r="B15" s="1" t="s">
        <v>0</v>
      </c>
      <c r="C15" s="21">
        <v>0</v>
      </c>
      <c r="D15" s="40" t="s">
        <v>43</v>
      </c>
      <c r="E15" s="41" t="s">
        <v>44</v>
      </c>
      <c r="F15" s="48"/>
      <c r="G15" s="48">
        <v>117059</v>
      </c>
      <c r="H15" s="48"/>
      <c r="I15" s="48"/>
      <c r="J15" s="48"/>
      <c r="K15" s="48"/>
      <c r="L15" s="48"/>
      <c r="M15" s="48">
        <v>435579</v>
      </c>
      <c r="N15" s="48">
        <v>-89921</v>
      </c>
      <c r="O15" s="48">
        <v>89921</v>
      </c>
      <c r="P15" s="48"/>
      <c r="Q15" s="48"/>
      <c r="R15" s="48"/>
      <c r="S15" s="48"/>
      <c r="T15" s="48">
        <v>149177</v>
      </c>
      <c r="U15" s="48">
        <v>338696</v>
      </c>
      <c r="V15" s="48">
        <v>108127</v>
      </c>
      <c r="W15" s="48">
        <v>57100</v>
      </c>
      <c r="X15" s="48">
        <v>39201.07</v>
      </c>
      <c r="Y15" s="48"/>
      <c r="Z15" s="48"/>
      <c r="AA15" s="48"/>
      <c r="AB15" s="48"/>
      <c r="AC15" s="48"/>
      <c r="AD15" s="48"/>
      <c r="AE15" s="48"/>
      <c r="AF15" s="48">
        <f>SUM(F15:AE15)</f>
        <v>1244939.07</v>
      </c>
    </row>
    <row r="16" spans="1:32" ht="15" customHeight="1">
      <c r="A16" s="10" t="s">
        <v>5</v>
      </c>
      <c r="B16" s="1" t="s">
        <v>0</v>
      </c>
      <c r="C16" s="21">
        <v>0</v>
      </c>
      <c r="D16" s="40" t="s">
        <v>45</v>
      </c>
      <c r="E16" s="41" t="s">
        <v>46</v>
      </c>
      <c r="F16" s="48"/>
      <c r="G16" s="48">
        <v>468220</v>
      </c>
      <c r="H16" s="48"/>
      <c r="I16" s="48"/>
      <c r="J16" s="48"/>
      <c r="K16" s="48"/>
      <c r="L16" s="48"/>
      <c r="M16" s="48">
        <v>591219</v>
      </c>
      <c r="N16" s="48">
        <v>-174222</v>
      </c>
      <c r="O16" s="48">
        <v>174222</v>
      </c>
      <c r="P16" s="48">
        <v>88809</v>
      </c>
      <c r="Q16" s="48">
        <v>48441</v>
      </c>
      <c r="R16" s="48"/>
      <c r="S16" s="48"/>
      <c r="T16" s="48">
        <v>180255</v>
      </c>
      <c r="U16" s="48">
        <v>410182</v>
      </c>
      <c r="V16" s="48">
        <v>108127</v>
      </c>
      <c r="W16" s="48">
        <v>22400</v>
      </c>
      <c r="X16" s="48"/>
      <c r="Y16" s="48"/>
      <c r="Z16" s="48"/>
      <c r="AA16" s="48"/>
      <c r="AB16" s="48"/>
      <c r="AC16" s="48"/>
      <c r="AD16" s="48"/>
      <c r="AE16" s="48"/>
      <c r="AF16" s="48">
        <f>SUM(F16:AE16)</f>
        <v>1917653</v>
      </c>
    </row>
    <row r="17" spans="1:32" ht="15" customHeight="1">
      <c r="A17" s="10" t="s">
        <v>4</v>
      </c>
      <c r="B17" s="1" t="s">
        <v>0</v>
      </c>
      <c r="C17" s="21">
        <v>0</v>
      </c>
      <c r="D17" s="40" t="s">
        <v>47</v>
      </c>
      <c r="E17" s="41" t="s">
        <v>48</v>
      </c>
      <c r="F17" s="48"/>
      <c r="G17" s="48"/>
      <c r="H17" s="48"/>
      <c r="I17" s="48"/>
      <c r="J17" s="48"/>
      <c r="K17" s="48"/>
      <c r="L17" s="48"/>
      <c r="M17" s="48">
        <v>723469</v>
      </c>
      <c r="N17" s="48">
        <v>-5620</v>
      </c>
      <c r="O17" s="48">
        <v>5620</v>
      </c>
      <c r="P17" s="48"/>
      <c r="Q17" s="48"/>
      <c r="R17" s="48"/>
      <c r="S17" s="48"/>
      <c r="T17" s="48">
        <v>49726</v>
      </c>
      <c r="U17" s="48">
        <v>107138</v>
      </c>
      <c r="V17" s="48">
        <v>46340</v>
      </c>
      <c r="W17" s="48"/>
      <c r="X17" s="48"/>
      <c r="Y17" s="48"/>
      <c r="Z17" s="48"/>
      <c r="AA17" s="48">
        <v>235956</v>
      </c>
      <c r="AB17" s="48"/>
      <c r="AC17" s="48">
        <v>137758.2</v>
      </c>
      <c r="AD17" s="48"/>
      <c r="AE17" s="48"/>
      <c r="AF17" s="48">
        <f>SUM(F17:AE17)</f>
        <v>1300387.2</v>
      </c>
    </row>
    <row r="18" spans="1:32" ht="18" customHeight="1">
      <c r="A18" s="13" t="s">
        <v>7</v>
      </c>
      <c r="B18" s="2" t="s">
        <v>0</v>
      </c>
      <c r="C18" s="21">
        <v>0</v>
      </c>
      <c r="D18" s="27"/>
      <c r="E18" s="29" t="s">
        <v>9</v>
      </c>
      <c r="F18" s="49">
        <f>SUM(F14:F17)</f>
        <v>0</v>
      </c>
      <c r="G18" s="49">
        <f>SUM(G14:G17)</f>
        <v>702338</v>
      </c>
      <c r="H18" s="49">
        <f>SUM(H14:H17)</f>
        <v>1833695</v>
      </c>
      <c r="I18" s="49"/>
      <c r="J18" s="49"/>
      <c r="K18" s="49">
        <f aca="true" t="shared" si="0" ref="K18:AE18">SUM(K14:K17)</f>
        <v>0</v>
      </c>
      <c r="L18" s="49">
        <f t="shared" si="0"/>
        <v>0</v>
      </c>
      <c r="M18" s="49">
        <f t="shared" si="0"/>
        <v>2536647</v>
      </c>
      <c r="N18" s="49">
        <f t="shared" si="0"/>
        <v>-826148</v>
      </c>
      <c r="O18" s="49">
        <f t="shared" si="0"/>
        <v>826148</v>
      </c>
      <c r="P18" s="49">
        <f aca="true" t="shared" si="1" ref="P18:W18">SUM(P14:P17)</f>
        <v>108544</v>
      </c>
      <c r="Q18" s="49">
        <f t="shared" si="1"/>
        <v>59206</v>
      </c>
      <c r="R18" s="49">
        <f t="shared" si="1"/>
        <v>200000</v>
      </c>
      <c r="S18" s="49">
        <f t="shared" si="1"/>
        <v>0</v>
      </c>
      <c r="T18" s="49">
        <f t="shared" si="1"/>
        <v>1315656</v>
      </c>
      <c r="U18" s="49">
        <f t="shared" si="1"/>
        <v>3249079</v>
      </c>
      <c r="V18" s="49">
        <f t="shared" si="1"/>
        <v>772335</v>
      </c>
      <c r="W18" s="49">
        <f t="shared" si="1"/>
        <v>528100</v>
      </c>
      <c r="X18" s="49">
        <f t="shared" si="0"/>
        <v>66930.75</v>
      </c>
      <c r="Y18" s="49">
        <f t="shared" si="0"/>
        <v>0</v>
      </c>
      <c r="Z18" s="49">
        <f t="shared" si="0"/>
        <v>0</v>
      </c>
      <c r="AA18" s="49">
        <f t="shared" si="0"/>
        <v>235956</v>
      </c>
      <c r="AB18" s="49">
        <f t="shared" si="0"/>
        <v>0</v>
      </c>
      <c r="AC18" s="49">
        <f t="shared" si="0"/>
        <v>137758.2</v>
      </c>
      <c r="AD18" s="49">
        <f t="shared" si="0"/>
        <v>0</v>
      </c>
      <c r="AE18" s="49">
        <f t="shared" si="0"/>
        <v>0</v>
      </c>
      <c r="AF18" s="49">
        <f>SUM(AF14:AF17)</f>
        <v>11746244.95</v>
      </c>
    </row>
    <row r="19" spans="1:32" ht="15" customHeight="1">
      <c r="A19" s="13"/>
      <c r="B19" s="2"/>
      <c r="C19" s="21"/>
      <c r="D19" s="40" t="s">
        <v>49</v>
      </c>
      <c r="E19" s="41" t="s">
        <v>50</v>
      </c>
      <c r="F19" s="48"/>
      <c r="G19" s="48">
        <v>351177</v>
      </c>
      <c r="H19" s="48"/>
      <c r="I19" s="48"/>
      <c r="J19" s="48"/>
      <c r="K19" s="48"/>
      <c r="L19" s="48">
        <v>2669700</v>
      </c>
      <c r="M19" s="48">
        <v>1572760</v>
      </c>
      <c r="N19" s="48">
        <v>-247283</v>
      </c>
      <c r="O19" s="48">
        <v>247283</v>
      </c>
      <c r="P19" s="48">
        <v>78941</v>
      </c>
      <c r="Q19" s="48">
        <v>43059</v>
      </c>
      <c r="R19" s="48">
        <v>200000</v>
      </c>
      <c r="S19" s="48"/>
      <c r="T19" s="48">
        <v>655312</v>
      </c>
      <c r="U19" s="48">
        <v>1163504</v>
      </c>
      <c r="V19" s="48">
        <v>754682</v>
      </c>
      <c r="W19" s="48">
        <v>30400</v>
      </c>
      <c r="X19" s="48"/>
      <c r="Y19" s="48"/>
      <c r="Z19" s="48"/>
      <c r="AA19" s="48"/>
      <c r="AB19" s="48"/>
      <c r="AC19" s="48"/>
      <c r="AD19" s="48"/>
      <c r="AE19" s="48"/>
      <c r="AF19" s="48">
        <f aca="true" t="shared" si="2" ref="AF19:AF34">SUM(F19:AE19)</f>
        <v>7519535</v>
      </c>
    </row>
    <row r="20" spans="1:32" ht="15" customHeight="1">
      <c r="A20" s="13"/>
      <c r="B20" s="2"/>
      <c r="C20" s="21"/>
      <c r="D20" s="40" t="s">
        <v>51</v>
      </c>
      <c r="E20" s="41" t="s">
        <v>52</v>
      </c>
      <c r="F20" s="48"/>
      <c r="G20" s="48">
        <v>117059</v>
      </c>
      <c r="H20" s="48"/>
      <c r="I20" s="48"/>
      <c r="J20" s="48"/>
      <c r="K20" s="48"/>
      <c r="L20" s="48">
        <v>3283700</v>
      </c>
      <c r="M20" s="48">
        <v>1006566</v>
      </c>
      <c r="N20" s="48">
        <v>-185463</v>
      </c>
      <c r="O20" s="48">
        <v>185463</v>
      </c>
      <c r="P20" s="48">
        <v>88809</v>
      </c>
      <c r="Q20" s="48">
        <v>48441</v>
      </c>
      <c r="R20" s="48">
        <v>400000</v>
      </c>
      <c r="S20" s="48"/>
      <c r="T20" s="48">
        <v>761867</v>
      </c>
      <c r="U20" s="48">
        <v>1206302</v>
      </c>
      <c r="V20" s="48">
        <v>834122</v>
      </c>
      <c r="W20" s="48">
        <v>21300</v>
      </c>
      <c r="X20" s="48"/>
      <c r="Y20" s="48"/>
      <c r="Z20" s="48"/>
      <c r="AA20" s="48"/>
      <c r="AB20" s="48"/>
      <c r="AC20" s="48"/>
      <c r="AD20" s="48"/>
      <c r="AE20" s="48">
        <v>500000</v>
      </c>
      <c r="AF20" s="48">
        <f t="shared" si="2"/>
        <v>8268166</v>
      </c>
    </row>
    <row r="21" spans="1:32" ht="15" customHeight="1">
      <c r="A21" s="13"/>
      <c r="B21" s="2"/>
      <c r="C21" s="21"/>
      <c r="D21" s="40" t="s">
        <v>53</v>
      </c>
      <c r="E21" s="41" t="s">
        <v>54</v>
      </c>
      <c r="F21" s="48"/>
      <c r="G21" s="48"/>
      <c r="H21" s="48"/>
      <c r="I21" s="48"/>
      <c r="J21" s="48"/>
      <c r="K21" s="48"/>
      <c r="L21" s="48">
        <v>118900</v>
      </c>
      <c r="M21" s="48">
        <v>617406</v>
      </c>
      <c r="N21" s="48">
        <v>-151742</v>
      </c>
      <c r="O21" s="48">
        <v>151742</v>
      </c>
      <c r="P21" s="48">
        <v>19735</v>
      </c>
      <c r="Q21" s="48">
        <v>10765</v>
      </c>
      <c r="R21" s="48"/>
      <c r="S21" s="48"/>
      <c r="T21" s="48">
        <v>277042</v>
      </c>
      <c r="U21" s="48">
        <v>294442</v>
      </c>
      <c r="V21" s="48">
        <v>556081</v>
      </c>
      <c r="W21" s="48">
        <v>9500</v>
      </c>
      <c r="X21" s="48"/>
      <c r="Y21" s="48"/>
      <c r="Z21" s="48"/>
      <c r="AA21" s="48"/>
      <c r="AB21" s="48"/>
      <c r="AC21" s="48"/>
      <c r="AD21" s="48"/>
      <c r="AE21" s="48"/>
      <c r="AF21" s="48">
        <f t="shared" si="2"/>
        <v>1903871</v>
      </c>
    </row>
    <row r="22" spans="1:32" ht="15" customHeight="1">
      <c r="A22" s="13"/>
      <c r="B22" s="2"/>
      <c r="C22" s="21"/>
      <c r="D22" s="40" t="s">
        <v>55</v>
      </c>
      <c r="E22" s="41" t="s">
        <v>56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v>10656</v>
      </c>
      <c r="U22" s="48">
        <v>15202</v>
      </c>
      <c r="V22" s="48">
        <v>19860</v>
      </c>
      <c r="W22" s="48">
        <v>5000</v>
      </c>
      <c r="X22" s="48"/>
      <c r="Y22" s="48"/>
      <c r="Z22" s="48"/>
      <c r="AA22" s="48"/>
      <c r="AB22" s="48"/>
      <c r="AC22" s="48"/>
      <c r="AD22" s="48"/>
      <c r="AE22" s="48"/>
      <c r="AF22" s="48">
        <f t="shared" si="2"/>
        <v>50718</v>
      </c>
    </row>
    <row r="23" spans="1:32" ht="15" customHeight="1">
      <c r="A23" s="13"/>
      <c r="B23" s="2"/>
      <c r="C23" s="21"/>
      <c r="D23" s="42" t="s">
        <v>57</v>
      </c>
      <c r="E23" s="43" t="s">
        <v>58</v>
      </c>
      <c r="F23" s="48"/>
      <c r="G23" s="48"/>
      <c r="H23" s="48">
        <v>225000</v>
      </c>
      <c r="I23" s="48"/>
      <c r="J23" s="48"/>
      <c r="K23" s="48"/>
      <c r="L23" s="48">
        <v>248100</v>
      </c>
      <c r="M23" s="48">
        <v>629104</v>
      </c>
      <c r="N23" s="48">
        <v>-16860</v>
      </c>
      <c r="O23" s="48">
        <v>16860</v>
      </c>
      <c r="P23" s="48"/>
      <c r="Q23" s="48"/>
      <c r="R23" s="48"/>
      <c r="S23" s="48"/>
      <c r="T23" s="48">
        <v>247740</v>
      </c>
      <c r="U23" s="48">
        <v>236209</v>
      </c>
      <c r="V23" s="48">
        <v>575941</v>
      </c>
      <c r="W23" s="48">
        <v>30700</v>
      </c>
      <c r="X23" s="48"/>
      <c r="Y23" s="48"/>
      <c r="Z23" s="48"/>
      <c r="AA23" s="48"/>
      <c r="AB23" s="48"/>
      <c r="AC23" s="48"/>
      <c r="AD23" s="48"/>
      <c r="AE23" s="48"/>
      <c r="AF23" s="48">
        <f t="shared" si="2"/>
        <v>2192794</v>
      </c>
    </row>
    <row r="24" spans="1:32" ht="15" customHeight="1">
      <c r="A24" s="13"/>
      <c r="B24" s="2"/>
      <c r="C24" s="21"/>
      <c r="D24" s="40" t="s">
        <v>59</v>
      </c>
      <c r="E24" s="41" t="s">
        <v>60</v>
      </c>
      <c r="F24" s="48"/>
      <c r="G24" s="48">
        <v>234118</v>
      </c>
      <c r="H24" s="48"/>
      <c r="I24" s="48"/>
      <c r="J24" s="48"/>
      <c r="K24" s="48"/>
      <c r="L24" s="48">
        <v>1364800</v>
      </c>
      <c r="M24" s="48">
        <v>1006566</v>
      </c>
      <c r="N24" s="48">
        <v>-134882</v>
      </c>
      <c r="O24" s="48">
        <v>134882</v>
      </c>
      <c r="P24" s="48">
        <v>98677</v>
      </c>
      <c r="Q24" s="48">
        <v>53823</v>
      </c>
      <c r="R24" s="48"/>
      <c r="S24" s="48"/>
      <c r="T24" s="48">
        <v>348967</v>
      </c>
      <c r="U24" s="48">
        <v>455345</v>
      </c>
      <c r="V24" s="48">
        <v>556081</v>
      </c>
      <c r="W24" s="48">
        <v>21900</v>
      </c>
      <c r="X24" s="48"/>
      <c r="Y24" s="48"/>
      <c r="Z24" s="48"/>
      <c r="AA24" s="48"/>
      <c r="AB24" s="48"/>
      <c r="AC24" s="48"/>
      <c r="AD24" s="48"/>
      <c r="AE24" s="48"/>
      <c r="AF24" s="48">
        <f t="shared" si="2"/>
        <v>4140277</v>
      </c>
    </row>
    <row r="25" spans="1:32" ht="15" customHeight="1">
      <c r="A25" s="13"/>
      <c r="B25" s="2"/>
      <c r="C25" s="21"/>
      <c r="D25" s="40" t="s">
        <v>61</v>
      </c>
      <c r="E25" s="41" t="s">
        <v>62</v>
      </c>
      <c r="F25" s="48"/>
      <c r="G25" s="48">
        <v>117059</v>
      </c>
      <c r="H25" s="48"/>
      <c r="I25" s="48"/>
      <c r="J25" s="48"/>
      <c r="K25" s="48"/>
      <c r="L25" s="48">
        <v>3170100</v>
      </c>
      <c r="M25" s="48">
        <v>974290</v>
      </c>
      <c r="N25" s="48">
        <v>-196703</v>
      </c>
      <c r="O25" s="48">
        <v>196703</v>
      </c>
      <c r="P25" s="48"/>
      <c r="Q25" s="48"/>
      <c r="R25" s="48"/>
      <c r="S25" s="48"/>
      <c r="T25" s="48">
        <v>317000</v>
      </c>
      <c r="U25" s="48">
        <v>468442</v>
      </c>
      <c r="V25" s="48">
        <v>516361</v>
      </c>
      <c r="W25" s="48">
        <v>15100</v>
      </c>
      <c r="X25" s="48">
        <v>30277.62</v>
      </c>
      <c r="Y25" s="48"/>
      <c r="Z25" s="48"/>
      <c r="AA25" s="48"/>
      <c r="AB25" s="48"/>
      <c r="AC25" s="48"/>
      <c r="AD25" s="48"/>
      <c r="AE25" s="48"/>
      <c r="AF25" s="48">
        <f t="shared" si="2"/>
        <v>5608629.62</v>
      </c>
    </row>
    <row r="26" spans="1:32" ht="15" customHeight="1">
      <c r="A26" s="13"/>
      <c r="B26" s="2"/>
      <c r="C26" s="21"/>
      <c r="D26" s="40" t="s">
        <v>63</v>
      </c>
      <c r="E26" s="41" t="s">
        <v>64</v>
      </c>
      <c r="F26" s="48"/>
      <c r="G26" s="48">
        <v>117059</v>
      </c>
      <c r="H26" s="48"/>
      <c r="I26" s="48">
        <v>15305.74</v>
      </c>
      <c r="J26" s="48"/>
      <c r="K26" s="48"/>
      <c r="L26" s="48">
        <v>716200</v>
      </c>
      <c r="M26" s="48">
        <v>1069476</v>
      </c>
      <c r="N26" s="48">
        <v>-73061</v>
      </c>
      <c r="O26" s="48">
        <v>73061</v>
      </c>
      <c r="P26" s="48">
        <v>39471</v>
      </c>
      <c r="Q26" s="48">
        <v>21529</v>
      </c>
      <c r="R26" s="48"/>
      <c r="S26" s="48"/>
      <c r="T26" s="48">
        <v>420891</v>
      </c>
      <c r="U26" s="48">
        <v>690852</v>
      </c>
      <c r="V26" s="48">
        <v>675241</v>
      </c>
      <c r="W26" s="48">
        <v>33700</v>
      </c>
      <c r="X26" s="48"/>
      <c r="Y26" s="48"/>
      <c r="Z26" s="48"/>
      <c r="AA26" s="48"/>
      <c r="AB26" s="48"/>
      <c r="AC26" s="48">
        <v>974706.6</v>
      </c>
      <c r="AD26" s="48"/>
      <c r="AE26" s="48"/>
      <c r="AF26" s="48">
        <f t="shared" si="2"/>
        <v>4774431.34</v>
      </c>
    </row>
    <row r="27" spans="1:32" ht="15" customHeight="1">
      <c r="A27" s="13"/>
      <c r="B27" s="2"/>
      <c r="C27" s="21"/>
      <c r="D27" s="40" t="s">
        <v>65</v>
      </c>
      <c r="E27" s="41" t="s">
        <v>66</v>
      </c>
      <c r="F27" s="48"/>
      <c r="G27" s="48">
        <v>234118</v>
      </c>
      <c r="H27" s="48">
        <v>720000</v>
      </c>
      <c r="I27" s="48"/>
      <c r="J27" s="48"/>
      <c r="K27" s="48"/>
      <c r="L27" s="48">
        <v>1621500</v>
      </c>
      <c r="M27" s="48">
        <v>566193</v>
      </c>
      <c r="N27" s="48">
        <v>-202323</v>
      </c>
      <c r="O27" s="48">
        <v>202323</v>
      </c>
      <c r="P27" s="48">
        <v>49338</v>
      </c>
      <c r="Q27" s="48">
        <v>26912</v>
      </c>
      <c r="R27" s="48"/>
      <c r="S27" s="48"/>
      <c r="T27" s="48">
        <v>348967</v>
      </c>
      <c r="U27" s="48">
        <v>431257</v>
      </c>
      <c r="V27" s="48">
        <v>695101</v>
      </c>
      <c r="W27" s="48">
        <v>19500</v>
      </c>
      <c r="X27" s="48"/>
      <c r="Y27" s="48"/>
      <c r="Z27" s="48"/>
      <c r="AA27" s="48"/>
      <c r="AB27" s="48"/>
      <c r="AC27" s="48"/>
      <c r="AD27" s="48"/>
      <c r="AE27" s="48"/>
      <c r="AF27" s="48">
        <f t="shared" si="2"/>
        <v>4712886</v>
      </c>
    </row>
    <row r="28" spans="1:32" ht="15" customHeight="1">
      <c r="A28" s="13"/>
      <c r="B28" s="2"/>
      <c r="C28" s="21"/>
      <c r="D28" s="40" t="s">
        <v>67</v>
      </c>
      <c r="E28" s="41" t="s">
        <v>68</v>
      </c>
      <c r="F28" s="48"/>
      <c r="G28" s="48"/>
      <c r="H28" s="48">
        <v>450000</v>
      </c>
      <c r="I28" s="48"/>
      <c r="J28" s="48"/>
      <c r="K28" s="48"/>
      <c r="L28" s="48">
        <v>1336700</v>
      </c>
      <c r="M28" s="48">
        <v>943656</v>
      </c>
      <c r="N28" s="48">
        <v>-56201</v>
      </c>
      <c r="O28" s="48">
        <v>56201</v>
      </c>
      <c r="P28" s="48"/>
      <c r="Q28" s="48"/>
      <c r="R28" s="48">
        <v>200000</v>
      </c>
      <c r="S28" s="48"/>
      <c r="T28" s="48">
        <v>426219</v>
      </c>
      <c r="U28" s="48">
        <v>680796</v>
      </c>
      <c r="V28" s="48">
        <v>595801</v>
      </c>
      <c r="W28" s="48">
        <v>33100</v>
      </c>
      <c r="X28" s="48"/>
      <c r="Y28" s="48"/>
      <c r="Z28" s="48"/>
      <c r="AA28" s="48"/>
      <c r="AB28" s="48"/>
      <c r="AC28" s="48"/>
      <c r="AD28" s="48">
        <v>3000000</v>
      </c>
      <c r="AE28" s="48"/>
      <c r="AF28" s="48">
        <f t="shared" si="2"/>
        <v>7666272</v>
      </c>
    </row>
    <row r="29" spans="1:32" ht="15" customHeight="1">
      <c r="A29" s="13"/>
      <c r="B29" s="2"/>
      <c r="C29" s="21"/>
      <c r="D29" s="40" t="s">
        <v>69</v>
      </c>
      <c r="E29" s="41" t="s">
        <v>70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>
        <v>10656</v>
      </c>
      <c r="U29" s="48">
        <v>7952</v>
      </c>
      <c r="V29" s="48">
        <v>19860</v>
      </c>
      <c r="W29" s="48">
        <v>18300</v>
      </c>
      <c r="X29" s="48"/>
      <c r="Y29" s="48"/>
      <c r="Z29" s="48"/>
      <c r="AA29" s="48"/>
      <c r="AB29" s="48"/>
      <c r="AC29" s="48"/>
      <c r="AD29" s="48"/>
      <c r="AE29" s="48"/>
      <c r="AF29" s="48">
        <f t="shared" si="2"/>
        <v>56768</v>
      </c>
    </row>
    <row r="30" spans="1:32" ht="15" customHeight="1">
      <c r="A30" s="13"/>
      <c r="B30" s="2"/>
      <c r="C30" s="21"/>
      <c r="D30" s="40" t="s">
        <v>71</v>
      </c>
      <c r="E30" s="41" t="s">
        <v>72</v>
      </c>
      <c r="F30" s="48"/>
      <c r="G30" s="48"/>
      <c r="H30" s="48"/>
      <c r="I30" s="48"/>
      <c r="J30" s="48"/>
      <c r="K30" s="48"/>
      <c r="L30" s="48">
        <v>421000</v>
      </c>
      <c r="M30" s="48"/>
      <c r="N30" s="48">
        <v>-28100</v>
      </c>
      <c r="O30" s="48">
        <v>28100</v>
      </c>
      <c r="P30" s="48"/>
      <c r="Q30" s="48"/>
      <c r="R30" s="48"/>
      <c r="S30" s="48"/>
      <c r="T30" s="48">
        <v>271715</v>
      </c>
      <c r="U30" s="48">
        <v>329757</v>
      </c>
      <c r="V30" s="48">
        <v>615661</v>
      </c>
      <c r="W30" s="48">
        <v>26000</v>
      </c>
      <c r="X30" s="48"/>
      <c r="Y30" s="48"/>
      <c r="Z30" s="48"/>
      <c r="AA30" s="48"/>
      <c r="AB30" s="48"/>
      <c r="AC30" s="48"/>
      <c r="AD30" s="48"/>
      <c r="AE30" s="48"/>
      <c r="AF30" s="48">
        <f t="shared" si="2"/>
        <v>1664133</v>
      </c>
    </row>
    <row r="31" spans="1:32" ht="15" customHeight="1">
      <c r="A31" s="13"/>
      <c r="B31" s="2"/>
      <c r="C31" s="21"/>
      <c r="D31" s="42" t="s">
        <v>73</v>
      </c>
      <c r="E31" s="43" t="s">
        <v>74</v>
      </c>
      <c r="F31" s="48"/>
      <c r="G31" s="48"/>
      <c r="H31" s="48"/>
      <c r="I31" s="48"/>
      <c r="J31" s="48"/>
      <c r="K31" s="48"/>
      <c r="L31" s="48"/>
      <c r="M31" s="48"/>
      <c r="N31" s="48">
        <v>-11240</v>
      </c>
      <c r="O31" s="48">
        <v>11240</v>
      </c>
      <c r="P31" s="48"/>
      <c r="Q31" s="48"/>
      <c r="R31" s="48"/>
      <c r="S31" s="48"/>
      <c r="T31" s="48">
        <v>55941</v>
      </c>
      <c r="U31" s="48">
        <v>48411</v>
      </c>
      <c r="V31" s="48">
        <v>119160</v>
      </c>
      <c r="W31" s="48">
        <v>20700</v>
      </c>
      <c r="X31" s="48">
        <v>134672.78</v>
      </c>
      <c r="Y31" s="48"/>
      <c r="Z31" s="48"/>
      <c r="AA31" s="48"/>
      <c r="AB31" s="48"/>
      <c r="AC31" s="48"/>
      <c r="AD31" s="48"/>
      <c r="AE31" s="48"/>
      <c r="AF31" s="48">
        <f t="shared" si="2"/>
        <v>378884.78</v>
      </c>
    </row>
    <row r="32" spans="1:32" ht="15" customHeight="1">
      <c r="A32" s="13">
        <v>10</v>
      </c>
      <c r="B32" s="2" t="s">
        <v>0</v>
      </c>
      <c r="C32" s="21">
        <v>0</v>
      </c>
      <c r="D32" s="40" t="s">
        <v>75</v>
      </c>
      <c r="E32" s="41" t="s">
        <v>76</v>
      </c>
      <c r="F32" s="48"/>
      <c r="G32" s="48"/>
      <c r="H32" s="48"/>
      <c r="I32" s="48"/>
      <c r="J32" s="48"/>
      <c r="K32" s="48"/>
      <c r="L32" s="48">
        <v>90500</v>
      </c>
      <c r="M32" s="48">
        <v>817835</v>
      </c>
      <c r="N32" s="48">
        <v>-67441</v>
      </c>
      <c r="O32" s="48">
        <v>67441</v>
      </c>
      <c r="P32" s="48">
        <v>19735</v>
      </c>
      <c r="Q32" s="48">
        <v>10765</v>
      </c>
      <c r="R32" s="48"/>
      <c r="S32" s="48"/>
      <c r="T32" s="48">
        <v>383597</v>
      </c>
      <c r="U32" s="48">
        <v>632385</v>
      </c>
      <c r="V32" s="48">
        <v>516361</v>
      </c>
      <c r="W32" s="48">
        <v>53200</v>
      </c>
      <c r="X32" s="48"/>
      <c r="Y32" s="48">
        <v>325000</v>
      </c>
      <c r="Z32" s="48">
        <v>136000</v>
      </c>
      <c r="AA32" s="48"/>
      <c r="AB32" s="48"/>
      <c r="AC32" s="48"/>
      <c r="AD32" s="48"/>
      <c r="AE32" s="48"/>
      <c r="AF32" s="48">
        <f t="shared" si="2"/>
        <v>2985378</v>
      </c>
    </row>
    <row r="33" spans="1:32" ht="15" customHeight="1">
      <c r="A33" s="13">
        <v>11</v>
      </c>
      <c r="B33" s="2" t="s">
        <v>0</v>
      </c>
      <c r="C33" s="21">
        <v>0</v>
      </c>
      <c r="D33" s="40" t="s">
        <v>77</v>
      </c>
      <c r="E33" s="41" t="s">
        <v>78</v>
      </c>
      <c r="F33" s="48"/>
      <c r="G33" s="48">
        <v>117059</v>
      </c>
      <c r="H33" s="48"/>
      <c r="I33" s="48"/>
      <c r="J33" s="48"/>
      <c r="K33" s="48"/>
      <c r="L33" s="48">
        <v>8548400</v>
      </c>
      <c r="M33" s="48">
        <v>880745</v>
      </c>
      <c r="N33" s="48">
        <v>-146122</v>
      </c>
      <c r="O33" s="48">
        <v>146122</v>
      </c>
      <c r="P33" s="48">
        <v>39471</v>
      </c>
      <c r="Q33" s="48">
        <v>21529</v>
      </c>
      <c r="R33" s="48"/>
      <c r="S33" s="48"/>
      <c r="T33" s="48">
        <v>570068</v>
      </c>
      <c r="U33" s="48">
        <v>949279</v>
      </c>
      <c r="V33" s="48">
        <v>734821</v>
      </c>
      <c r="W33" s="48">
        <v>25400</v>
      </c>
      <c r="X33" s="48"/>
      <c r="Y33" s="48"/>
      <c r="Z33" s="48"/>
      <c r="AA33" s="48"/>
      <c r="AB33" s="48"/>
      <c r="AC33" s="48"/>
      <c r="AD33" s="48"/>
      <c r="AE33" s="48"/>
      <c r="AF33" s="48">
        <f t="shared" si="2"/>
        <v>11886772</v>
      </c>
    </row>
    <row r="34" spans="1:32" ht="15" customHeight="1">
      <c r="A34" s="13">
        <v>12</v>
      </c>
      <c r="B34" s="2" t="s">
        <v>0</v>
      </c>
      <c r="C34" s="21">
        <v>0</v>
      </c>
      <c r="D34" s="40" t="s">
        <v>79</v>
      </c>
      <c r="E34" s="41" t="s">
        <v>80</v>
      </c>
      <c r="F34" s="48"/>
      <c r="G34" s="48">
        <v>234118</v>
      </c>
      <c r="H34" s="48"/>
      <c r="I34" s="48"/>
      <c r="J34" s="48"/>
      <c r="K34" s="48"/>
      <c r="L34" s="48">
        <v>4345100</v>
      </c>
      <c r="M34" s="48">
        <v>1824401</v>
      </c>
      <c r="N34" s="48">
        <v>-297864</v>
      </c>
      <c r="O34" s="48">
        <v>297864</v>
      </c>
      <c r="P34" s="48"/>
      <c r="Q34" s="48"/>
      <c r="R34" s="48"/>
      <c r="S34" s="48"/>
      <c r="T34" s="48">
        <v>799161</v>
      </c>
      <c r="U34" s="48">
        <v>1343350</v>
      </c>
      <c r="V34" s="48">
        <v>993002</v>
      </c>
      <c r="W34" s="48">
        <v>47600</v>
      </c>
      <c r="X34" s="48"/>
      <c r="Y34" s="48"/>
      <c r="Z34" s="48"/>
      <c r="AA34" s="48"/>
      <c r="AB34" s="48">
        <v>200000</v>
      </c>
      <c r="AC34" s="48"/>
      <c r="AD34" s="48"/>
      <c r="AE34" s="48"/>
      <c r="AF34" s="48">
        <f t="shared" si="2"/>
        <v>9786732</v>
      </c>
    </row>
    <row r="35" spans="1:32" ht="15.75" customHeight="1">
      <c r="A35" s="13"/>
      <c r="B35" s="2"/>
      <c r="C35" s="21"/>
      <c r="D35" s="31"/>
      <c r="E35" s="29" t="s">
        <v>10</v>
      </c>
      <c r="F35" s="49">
        <f aca="true" t="shared" si="3" ref="F35:AE35">SUM(F19:F34)</f>
        <v>0</v>
      </c>
      <c r="G35" s="49">
        <f t="shared" si="3"/>
        <v>1521767</v>
      </c>
      <c r="H35" s="49">
        <f t="shared" si="3"/>
        <v>1395000</v>
      </c>
      <c r="I35" s="49">
        <f t="shared" si="3"/>
        <v>15305.74</v>
      </c>
      <c r="J35" s="49">
        <f t="shared" si="3"/>
        <v>0</v>
      </c>
      <c r="K35" s="49">
        <f t="shared" si="3"/>
        <v>0</v>
      </c>
      <c r="L35" s="49">
        <f t="shared" si="3"/>
        <v>27934700</v>
      </c>
      <c r="M35" s="49">
        <f t="shared" si="3"/>
        <v>11908998</v>
      </c>
      <c r="N35" s="49">
        <f t="shared" si="3"/>
        <v>-1815285</v>
      </c>
      <c r="O35" s="49">
        <f aca="true" t="shared" si="4" ref="O35:X35">SUM(O19:O34)</f>
        <v>1815285</v>
      </c>
      <c r="P35" s="49">
        <f t="shared" si="4"/>
        <v>434177</v>
      </c>
      <c r="Q35" s="49">
        <f t="shared" si="4"/>
        <v>236823</v>
      </c>
      <c r="R35" s="49">
        <f t="shared" si="4"/>
        <v>800000</v>
      </c>
      <c r="S35" s="49">
        <f t="shared" si="4"/>
        <v>0</v>
      </c>
      <c r="T35" s="49">
        <f t="shared" si="4"/>
        <v>5905799</v>
      </c>
      <c r="U35" s="49">
        <f t="shared" si="4"/>
        <v>8953485</v>
      </c>
      <c r="V35" s="49">
        <f t="shared" si="4"/>
        <v>8778136</v>
      </c>
      <c r="W35" s="49">
        <f t="shared" si="4"/>
        <v>411400</v>
      </c>
      <c r="X35" s="49">
        <f t="shared" si="4"/>
        <v>164950.4</v>
      </c>
      <c r="Y35" s="49">
        <f t="shared" si="3"/>
        <v>325000</v>
      </c>
      <c r="Z35" s="49">
        <f t="shared" si="3"/>
        <v>136000</v>
      </c>
      <c r="AA35" s="49">
        <f t="shared" si="3"/>
        <v>0</v>
      </c>
      <c r="AB35" s="49">
        <f t="shared" si="3"/>
        <v>200000</v>
      </c>
      <c r="AC35" s="49">
        <f t="shared" si="3"/>
        <v>974706.6</v>
      </c>
      <c r="AD35" s="49">
        <f t="shared" si="3"/>
        <v>3000000</v>
      </c>
      <c r="AE35" s="49">
        <f t="shared" si="3"/>
        <v>500000</v>
      </c>
      <c r="AF35" s="49">
        <f>SUM(AF19:AF34)</f>
        <v>73596247.74000001</v>
      </c>
    </row>
    <row r="36" spans="1:32" ht="17.25" customHeight="1">
      <c r="A36" s="13"/>
      <c r="B36" s="2"/>
      <c r="C36" s="21"/>
      <c r="D36" s="40" t="s">
        <v>13</v>
      </c>
      <c r="E36" s="41" t="s">
        <v>81</v>
      </c>
      <c r="F36" s="48"/>
      <c r="G36" s="50"/>
      <c r="H36" s="48"/>
      <c r="I36" s="48"/>
      <c r="J36" s="48"/>
      <c r="K36" s="48"/>
      <c r="L36" s="48"/>
      <c r="M36" s="48"/>
      <c r="N36" s="48">
        <v>-5620</v>
      </c>
      <c r="O36" s="48">
        <v>5620</v>
      </c>
      <c r="P36" s="48"/>
      <c r="Q36" s="48"/>
      <c r="R36" s="48"/>
      <c r="S36" s="48"/>
      <c r="T36" s="48">
        <v>39958</v>
      </c>
      <c r="U36" s="48">
        <v>48645</v>
      </c>
      <c r="V36" s="48">
        <v>79440</v>
      </c>
      <c r="W36" s="48"/>
      <c r="X36" s="48"/>
      <c r="Y36" s="50"/>
      <c r="Z36" s="50"/>
      <c r="AA36" s="50"/>
      <c r="AB36" s="50"/>
      <c r="AC36" s="50"/>
      <c r="AD36" s="50"/>
      <c r="AE36" s="50"/>
      <c r="AF36" s="48">
        <f aca="true" t="shared" si="5" ref="AF36:AF66">SUM(F36:AE36)</f>
        <v>168043</v>
      </c>
    </row>
    <row r="37" spans="1:32" ht="18" customHeight="1">
      <c r="A37" s="13"/>
      <c r="B37" s="2"/>
      <c r="C37" s="21"/>
      <c r="D37" s="40" t="s">
        <v>14</v>
      </c>
      <c r="E37" s="41" t="s">
        <v>82</v>
      </c>
      <c r="F37" s="48"/>
      <c r="G37" s="50"/>
      <c r="H37" s="48"/>
      <c r="I37" s="48"/>
      <c r="J37" s="48"/>
      <c r="K37" s="48"/>
      <c r="L37" s="48">
        <v>92200</v>
      </c>
      <c r="M37" s="48"/>
      <c r="N37" s="48">
        <v>-50581</v>
      </c>
      <c r="O37" s="48">
        <v>50581</v>
      </c>
      <c r="P37" s="48">
        <v>19735</v>
      </c>
      <c r="Q37" s="48">
        <v>10765</v>
      </c>
      <c r="R37" s="48"/>
      <c r="S37" s="48"/>
      <c r="T37" s="48">
        <v>47950</v>
      </c>
      <c r="U37" s="48">
        <v>54024</v>
      </c>
      <c r="V37" s="48">
        <v>99300</v>
      </c>
      <c r="W37" s="48"/>
      <c r="X37" s="48"/>
      <c r="Y37" s="48"/>
      <c r="Z37" s="48"/>
      <c r="AA37" s="48"/>
      <c r="AB37" s="48"/>
      <c r="AC37" s="48"/>
      <c r="AD37" s="48"/>
      <c r="AE37" s="48"/>
      <c r="AF37" s="48">
        <f t="shared" si="5"/>
        <v>323974</v>
      </c>
    </row>
    <row r="38" spans="1:32" ht="18" customHeight="1">
      <c r="A38" s="12">
        <v>13</v>
      </c>
      <c r="B38" s="2" t="s">
        <v>0</v>
      </c>
      <c r="C38" s="21">
        <v>0</v>
      </c>
      <c r="D38" s="40" t="s">
        <v>15</v>
      </c>
      <c r="E38" s="41" t="s">
        <v>83</v>
      </c>
      <c r="F38" s="48"/>
      <c r="G38" s="50">
        <v>117059</v>
      </c>
      <c r="H38" s="48"/>
      <c r="I38" s="48"/>
      <c r="J38" s="48"/>
      <c r="K38" s="48"/>
      <c r="L38" s="48">
        <v>222200</v>
      </c>
      <c r="M38" s="48"/>
      <c r="N38" s="48">
        <v>-84301</v>
      </c>
      <c r="O38" s="48">
        <v>84301</v>
      </c>
      <c r="P38" s="48"/>
      <c r="Q38" s="48"/>
      <c r="R38" s="48">
        <v>200000</v>
      </c>
      <c r="S38" s="48"/>
      <c r="T38" s="48">
        <v>111883</v>
      </c>
      <c r="U38" s="48">
        <v>157628</v>
      </c>
      <c r="V38" s="48">
        <v>119160</v>
      </c>
      <c r="W38" s="48"/>
      <c r="X38" s="48"/>
      <c r="Y38" s="50"/>
      <c r="Z38" s="50"/>
      <c r="AA38" s="50"/>
      <c r="AB38" s="50"/>
      <c r="AC38" s="50"/>
      <c r="AD38" s="50"/>
      <c r="AE38" s="50"/>
      <c r="AF38" s="48">
        <f t="shared" si="5"/>
        <v>927930</v>
      </c>
    </row>
    <row r="39" spans="1:44" s="14" customFormat="1" ht="14.25" customHeight="1">
      <c r="A39" s="5"/>
      <c r="B39" s="7"/>
      <c r="C39" s="7"/>
      <c r="D39" s="40" t="s">
        <v>16</v>
      </c>
      <c r="E39" s="41" t="s">
        <v>84</v>
      </c>
      <c r="F39" s="48"/>
      <c r="G39" s="50"/>
      <c r="H39" s="48"/>
      <c r="I39" s="48"/>
      <c r="J39" s="48"/>
      <c r="K39" s="48"/>
      <c r="L39" s="48">
        <v>400600</v>
      </c>
      <c r="M39" s="48"/>
      <c r="N39" s="48"/>
      <c r="O39" s="48"/>
      <c r="P39" s="48"/>
      <c r="Q39" s="48"/>
      <c r="R39" s="48"/>
      <c r="S39" s="48"/>
      <c r="T39" s="48">
        <v>87908</v>
      </c>
      <c r="U39" s="48">
        <v>119741</v>
      </c>
      <c r="V39" s="48">
        <v>119160</v>
      </c>
      <c r="W39" s="48"/>
      <c r="X39" s="48"/>
      <c r="Y39" s="50"/>
      <c r="Z39" s="50"/>
      <c r="AA39" s="50"/>
      <c r="AB39" s="50"/>
      <c r="AC39" s="50"/>
      <c r="AD39" s="50"/>
      <c r="AE39" s="50"/>
      <c r="AF39" s="48">
        <f t="shared" si="5"/>
        <v>727409</v>
      </c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32" ht="15">
      <c r="A40" s="8"/>
      <c r="B40" s="15"/>
      <c r="C40" s="15"/>
      <c r="D40" s="40" t="s">
        <v>17</v>
      </c>
      <c r="E40" s="41" t="s">
        <v>85</v>
      </c>
      <c r="F40" s="48"/>
      <c r="G40" s="50"/>
      <c r="H40" s="48"/>
      <c r="I40" s="48"/>
      <c r="J40" s="48"/>
      <c r="K40" s="48"/>
      <c r="L40" s="48"/>
      <c r="M40" s="48"/>
      <c r="N40" s="48">
        <v>-11240</v>
      </c>
      <c r="O40" s="48">
        <v>11240</v>
      </c>
      <c r="P40" s="48"/>
      <c r="Q40" s="48"/>
      <c r="R40" s="48"/>
      <c r="S40" s="48"/>
      <c r="T40" s="48">
        <v>26639</v>
      </c>
      <c r="U40" s="48">
        <v>33210</v>
      </c>
      <c r="V40" s="48">
        <v>39720</v>
      </c>
      <c r="W40" s="48"/>
      <c r="X40" s="48"/>
      <c r="Y40" s="50"/>
      <c r="Z40" s="50"/>
      <c r="AA40" s="50"/>
      <c r="AB40" s="50"/>
      <c r="AC40" s="50"/>
      <c r="AD40" s="50"/>
      <c r="AE40" s="50"/>
      <c r="AF40" s="48">
        <f t="shared" si="5"/>
        <v>99569</v>
      </c>
    </row>
    <row r="41" spans="1:44" s="16" customFormat="1" ht="15">
      <c r="A41" s="17"/>
      <c r="B41" s="18"/>
      <c r="C41" s="18"/>
      <c r="D41" s="40" t="s">
        <v>20</v>
      </c>
      <c r="E41" s="41" t="s">
        <v>86</v>
      </c>
      <c r="F41" s="48"/>
      <c r="G41" s="50"/>
      <c r="H41" s="48"/>
      <c r="I41" s="48"/>
      <c r="J41" s="48"/>
      <c r="K41" s="48"/>
      <c r="L41" s="48"/>
      <c r="M41" s="48">
        <v>566193</v>
      </c>
      <c r="N41" s="48">
        <v>-33720</v>
      </c>
      <c r="O41" s="48">
        <v>33720</v>
      </c>
      <c r="P41" s="48"/>
      <c r="Q41" s="48"/>
      <c r="R41" s="48"/>
      <c r="S41" s="48"/>
      <c r="T41" s="48">
        <v>122538</v>
      </c>
      <c r="U41" s="48">
        <v>207677</v>
      </c>
      <c r="V41" s="48">
        <v>139020</v>
      </c>
      <c r="W41" s="48"/>
      <c r="X41" s="48"/>
      <c r="Y41" s="50"/>
      <c r="Z41" s="50"/>
      <c r="AA41" s="50"/>
      <c r="AB41" s="50"/>
      <c r="AC41" s="50"/>
      <c r="AD41" s="50"/>
      <c r="AE41" s="50"/>
      <c r="AF41" s="48">
        <f t="shared" si="5"/>
        <v>1035428</v>
      </c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s="16" customFormat="1" ht="18.75" customHeight="1">
      <c r="A42" s="17"/>
      <c r="B42" s="18"/>
      <c r="C42" s="18"/>
      <c r="D42" s="40" t="s">
        <v>21</v>
      </c>
      <c r="E42" s="41" t="s">
        <v>87</v>
      </c>
      <c r="F42" s="48"/>
      <c r="G42" s="50"/>
      <c r="H42" s="48"/>
      <c r="I42" s="48"/>
      <c r="J42" s="48"/>
      <c r="K42" s="48"/>
      <c r="L42" s="48"/>
      <c r="M42" s="48"/>
      <c r="N42" s="48">
        <v>-22480</v>
      </c>
      <c r="O42" s="48">
        <v>22480</v>
      </c>
      <c r="P42" s="48"/>
      <c r="Q42" s="48"/>
      <c r="R42" s="48"/>
      <c r="S42" s="48"/>
      <c r="T42" s="48">
        <v>71924</v>
      </c>
      <c r="U42" s="48">
        <v>76476</v>
      </c>
      <c r="V42" s="48">
        <v>119160</v>
      </c>
      <c r="W42" s="48"/>
      <c r="X42" s="48"/>
      <c r="Y42" s="50"/>
      <c r="Z42" s="50"/>
      <c r="AA42" s="50"/>
      <c r="AB42" s="50"/>
      <c r="AC42" s="50"/>
      <c r="AD42" s="50"/>
      <c r="AE42" s="50"/>
      <c r="AF42" s="48">
        <f t="shared" si="5"/>
        <v>267560</v>
      </c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s="16" customFormat="1" ht="15">
      <c r="A43" s="17"/>
      <c r="B43" s="18"/>
      <c r="C43" s="18"/>
      <c r="D43" s="40" t="s">
        <v>22</v>
      </c>
      <c r="E43" s="41" t="s">
        <v>88</v>
      </c>
      <c r="F43" s="48"/>
      <c r="G43" s="50"/>
      <c r="H43" s="48"/>
      <c r="I43" s="48"/>
      <c r="J43" s="48"/>
      <c r="K43" s="48"/>
      <c r="L43" s="48"/>
      <c r="M43" s="48"/>
      <c r="N43" s="48">
        <v>-5620</v>
      </c>
      <c r="O43" s="48">
        <v>5620</v>
      </c>
      <c r="P43" s="48"/>
      <c r="Q43" s="48"/>
      <c r="R43" s="48"/>
      <c r="S43" s="48"/>
      <c r="T43" s="48">
        <v>26639</v>
      </c>
      <c r="U43" s="48">
        <v>31806</v>
      </c>
      <c r="V43" s="48">
        <v>39720</v>
      </c>
      <c r="W43" s="48"/>
      <c r="X43" s="48"/>
      <c r="Y43" s="50"/>
      <c r="Z43" s="50"/>
      <c r="AA43" s="50"/>
      <c r="AB43" s="50"/>
      <c r="AC43" s="50"/>
      <c r="AD43" s="50"/>
      <c r="AE43" s="50"/>
      <c r="AF43" s="48">
        <f t="shared" si="5"/>
        <v>98165</v>
      </c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s="16" customFormat="1" ht="15">
      <c r="A44" s="17"/>
      <c r="B44" s="18"/>
      <c r="C44" s="18"/>
      <c r="D44" s="40" t="s">
        <v>23</v>
      </c>
      <c r="E44" s="41" t="s">
        <v>89</v>
      </c>
      <c r="F44" s="48"/>
      <c r="G44" s="50">
        <v>117059</v>
      </c>
      <c r="H44" s="48"/>
      <c r="I44" s="48"/>
      <c r="J44" s="48"/>
      <c r="K44" s="48"/>
      <c r="L44" s="48">
        <v>263200</v>
      </c>
      <c r="M44" s="48"/>
      <c r="N44" s="48">
        <v>-44961</v>
      </c>
      <c r="O44" s="48">
        <v>44961</v>
      </c>
      <c r="P44" s="48">
        <v>19735</v>
      </c>
      <c r="Q44" s="48">
        <v>10765</v>
      </c>
      <c r="R44" s="48"/>
      <c r="S44" s="48"/>
      <c r="T44" s="48">
        <v>69261</v>
      </c>
      <c r="U44" s="48">
        <v>75540</v>
      </c>
      <c r="V44" s="48">
        <v>198600</v>
      </c>
      <c r="W44" s="48"/>
      <c r="X44" s="48"/>
      <c r="Y44" s="50"/>
      <c r="Z44" s="50"/>
      <c r="AA44" s="50"/>
      <c r="AB44" s="50"/>
      <c r="AC44" s="50"/>
      <c r="AD44" s="50"/>
      <c r="AE44" s="50"/>
      <c r="AF44" s="48">
        <f t="shared" si="5"/>
        <v>754160</v>
      </c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32" ht="17.25" customHeight="1">
      <c r="A45" s="8"/>
      <c r="B45" s="15"/>
      <c r="C45" s="15"/>
      <c r="D45" s="40" t="s">
        <v>24</v>
      </c>
      <c r="E45" s="41" t="s">
        <v>90</v>
      </c>
      <c r="F45" s="48"/>
      <c r="G45" s="50"/>
      <c r="H45" s="48"/>
      <c r="I45" s="48"/>
      <c r="J45" s="48"/>
      <c r="K45" s="48"/>
      <c r="L45" s="48"/>
      <c r="M45" s="48"/>
      <c r="N45" s="48">
        <v>-28100</v>
      </c>
      <c r="O45" s="48">
        <v>28100</v>
      </c>
      <c r="P45" s="48"/>
      <c r="Q45" s="48"/>
      <c r="R45" s="48"/>
      <c r="S45" s="48"/>
      <c r="T45" s="48">
        <v>66597</v>
      </c>
      <c r="U45" s="48">
        <v>73903</v>
      </c>
      <c r="V45" s="48">
        <v>158880</v>
      </c>
      <c r="W45" s="48"/>
      <c r="X45" s="48"/>
      <c r="Y45" s="50"/>
      <c r="Z45" s="50"/>
      <c r="AA45" s="50"/>
      <c r="AB45" s="50"/>
      <c r="AC45" s="50"/>
      <c r="AD45" s="50"/>
      <c r="AE45" s="50"/>
      <c r="AF45" s="48">
        <f t="shared" si="5"/>
        <v>299380</v>
      </c>
    </row>
    <row r="46" spans="1:32" ht="18" customHeight="1">
      <c r="A46" s="8"/>
      <c r="B46" s="15"/>
      <c r="C46" s="15"/>
      <c r="D46" s="40" t="s">
        <v>25</v>
      </c>
      <c r="E46" s="41" t="s">
        <v>91</v>
      </c>
      <c r="F46" s="48"/>
      <c r="G46" s="50"/>
      <c r="H46" s="48"/>
      <c r="I46" s="48"/>
      <c r="J46" s="48"/>
      <c r="K46" s="48"/>
      <c r="L46" s="48">
        <v>312600</v>
      </c>
      <c r="M46" s="48"/>
      <c r="N46" s="48">
        <v>-5620</v>
      </c>
      <c r="O46" s="48">
        <v>5620</v>
      </c>
      <c r="P46" s="48"/>
      <c r="Q46" s="48"/>
      <c r="R46" s="48"/>
      <c r="S46" s="48"/>
      <c r="T46" s="48">
        <v>87908</v>
      </c>
      <c r="U46" s="48">
        <v>96121</v>
      </c>
      <c r="V46" s="48">
        <v>198600</v>
      </c>
      <c r="W46" s="48"/>
      <c r="X46" s="48"/>
      <c r="Y46" s="50"/>
      <c r="Z46" s="50"/>
      <c r="AA46" s="50"/>
      <c r="AB46" s="50"/>
      <c r="AC46" s="50"/>
      <c r="AD46" s="50"/>
      <c r="AE46" s="50"/>
      <c r="AF46" s="48">
        <f t="shared" si="5"/>
        <v>695229</v>
      </c>
    </row>
    <row r="47" spans="1:32" ht="15.75" customHeight="1">
      <c r="A47" s="8"/>
      <c r="B47" s="15"/>
      <c r="C47" s="15"/>
      <c r="D47" s="40" t="s">
        <v>26</v>
      </c>
      <c r="E47" s="41" t="s">
        <v>92</v>
      </c>
      <c r="F47" s="48"/>
      <c r="G47" s="50"/>
      <c r="H47" s="48"/>
      <c r="I47" s="48"/>
      <c r="J47" s="48"/>
      <c r="K47" s="48"/>
      <c r="L47" s="48"/>
      <c r="M47" s="48"/>
      <c r="N47" s="48"/>
      <c r="O47" s="48"/>
      <c r="P47" s="48">
        <v>9868</v>
      </c>
      <c r="Q47" s="48">
        <v>5382</v>
      </c>
      <c r="R47" s="48"/>
      <c r="S47" s="48"/>
      <c r="T47" s="48">
        <v>42622</v>
      </c>
      <c r="U47" s="48">
        <v>50984</v>
      </c>
      <c r="V47" s="48">
        <v>79440</v>
      </c>
      <c r="W47" s="48"/>
      <c r="X47" s="48"/>
      <c r="Y47" s="49"/>
      <c r="Z47" s="49"/>
      <c r="AA47" s="49"/>
      <c r="AB47" s="49"/>
      <c r="AC47" s="49"/>
      <c r="AD47" s="49"/>
      <c r="AE47" s="49"/>
      <c r="AF47" s="48">
        <f t="shared" si="5"/>
        <v>188296</v>
      </c>
    </row>
    <row r="48" spans="1:32" ht="17.25" customHeight="1">
      <c r="A48" s="8"/>
      <c r="B48" s="15"/>
      <c r="C48" s="15"/>
      <c r="D48" s="40" t="s">
        <v>27</v>
      </c>
      <c r="E48" s="41" t="s">
        <v>93</v>
      </c>
      <c r="F48" s="48"/>
      <c r="G48" s="50"/>
      <c r="H48" s="48">
        <v>225000</v>
      </c>
      <c r="I48" s="48"/>
      <c r="J48" s="48"/>
      <c r="K48" s="48"/>
      <c r="L48" s="48">
        <v>213100</v>
      </c>
      <c r="M48" s="48"/>
      <c r="N48" s="48"/>
      <c r="O48" s="48"/>
      <c r="P48" s="48"/>
      <c r="Q48" s="48"/>
      <c r="R48" s="48"/>
      <c r="S48" s="48"/>
      <c r="T48" s="48">
        <v>34630</v>
      </c>
      <c r="U48" s="48">
        <v>29701</v>
      </c>
      <c r="V48" s="48">
        <v>79440</v>
      </c>
      <c r="W48" s="48"/>
      <c r="X48" s="48"/>
      <c r="Y48" s="49"/>
      <c r="Z48" s="49"/>
      <c r="AA48" s="49"/>
      <c r="AB48" s="49"/>
      <c r="AC48" s="49"/>
      <c r="AD48" s="49"/>
      <c r="AE48" s="49"/>
      <c r="AF48" s="48">
        <f t="shared" si="5"/>
        <v>581871</v>
      </c>
    </row>
    <row r="49" spans="1:32" ht="19.5" customHeight="1">
      <c r="A49" s="8"/>
      <c r="B49" s="15"/>
      <c r="C49" s="15"/>
      <c r="D49" s="40" t="s">
        <v>28</v>
      </c>
      <c r="E49" s="41" t="s">
        <v>94</v>
      </c>
      <c r="F49" s="48"/>
      <c r="G49" s="50">
        <v>117059</v>
      </c>
      <c r="H49" s="48"/>
      <c r="I49" s="48"/>
      <c r="J49" s="48"/>
      <c r="K49" s="48"/>
      <c r="L49" s="48"/>
      <c r="M49" s="48"/>
      <c r="N49" s="48">
        <v>-11240</v>
      </c>
      <c r="O49" s="48">
        <v>11240</v>
      </c>
      <c r="P49" s="48"/>
      <c r="Q49" s="48"/>
      <c r="R49" s="48"/>
      <c r="S49" s="48"/>
      <c r="T49" s="48">
        <v>61269</v>
      </c>
      <c r="U49" s="48">
        <v>68056</v>
      </c>
      <c r="V49" s="48">
        <v>99300</v>
      </c>
      <c r="W49" s="48"/>
      <c r="X49" s="48"/>
      <c r="Y49" s="50"/>
      <c r="Z49" s="50"/>
      <c r="AA49" s="50"/>
      <c r="AB49" s="50"/>
      <c r="AC49" s="50"/>
      <c r="AD49" s="50"/>
      <c r="AE49" s="50"/>
      <c r="AF49" s="48">
        <f t="shared" si="5"/>
        <v>345684</v>
      </c>
    </row>
    <row r="50" spans="1:32" ht="18.75" customHeight="1">
      <c r="A50" s="8"/>
      <c r="B50" s="15"/>
      <c r="C50" s="15"/>
      <c r="D50" s="40" t="s">
        <v>29</v>
      </c>
      <c r="E50" s="41" t="s">
        <v>95</v>
      </c>
      <c r="F50" s="48"/>
      <c r="G50" s="50">
        <v>117059</v>
      </c>
      <c r="H50" s="48"/>
      <c r="I50" s="48"/>
      <c r="J50" s="48"/>
      <c r="K50" s="48"/>
      <c r="L50" s="48">
        <v>340600</v>
      </c>
      <c r="M50" s="48">
        <v>833563</v>
      </c>
      <c r="N50" s="48">
        <v>-67441</v>
      </c>
      <c r="O50" s="48">
        <v>67441</v>
      </c>
      <c r="P50" s="48">
        <v>19735</v>
      </c>
      <c r="Q50" s="48">
        <v>10765</v>
      </c>
      <c r="R50" s="48"/>
      <c r="S50" s="48"/>
      <c r="T50" s="48">
        <v>175815</v>
      </c>
      <c r="U50" s="48">
        <v>227088</v>
      </c>
      <c r="V50" s="48">
        <v>317761</v>
      </c>
      <c r="W50" s="48"/>
      <c r="X50" s="48"/>
      <c r="Y50" s="50"/>
      <c r="Z50" s="50"/>
      <c r="AA50" s="50"/>
      <c r="AB50" s="50"/>
      <c r="AC50" s="50"/>
      <c r="AD50" s="50"/>
      <c r="AE50" s="50"/>
      <c r="AF50" s="48">
        <f t="shared" si="5"/>
        <v>2042386</v>
      </c>
    </row>
    <row r="51" spans="1:32" ht="15">
      <c r="A51" s="8"/>
      <c r="B51" s="15"/>
      <c r="C51" s="15"/>
      <c r="D51" s="40" t="s">
        <v>30</v>
      </c>
      <c r="E51" s="41" t="s">
        <v>96</v>
      </c>
      <c r="F51" s="48"/>
      <c r="G51" s="50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>
        <v>37294</v>
      </c>
      <c r="U51" s="48">
        <v>38822</v>
      </c>
      <c r="V51" s="48">
        <v>79440</v>
      </c>
      <c r="W51" s="48"/>
      <c r="X51" s="48"/>
      <c r="Y51" s="50"/>
      <c r="Z51" s="50"/>
      <c r="AA51" s="50"/>
      <c r="AB51" s="50"/>
      <c r="AC51" s="50"/>
      <c r="AD51" s="50"/>
      <c r="AE51" s="50"/>
      <c r="AF51" s="48">
        <f t="shared" si="5"/>
        <v>155556</v>
      </c>
    </row>
    <row r="52" spans="1:32" ht="15">
      <c r="A52" s="8"/>
      <c r="B52" s="15"/>
      <c r="C52" s="15"/>
      <c r="D52" s="40" t="s">
        <v>31</v>
      </c>
      <c r="E52" s="41" t="s">
        <v>97</v>
      </c>
      <c r="F52" s="48"/>
      <c r="G52" s="50"/>
      <c r="H52" s="48">
        <v>720000</v>
      </c>
      <c r="I52" s="48"/>
      <c r="J52" s="48"/>
      <c r="K52" s="48"/>
      <c r="L52" s="48">
        <v>64600</v>
      </c>
      <c r="M52" s="48"/>
      <c r="N52" s="48">
        <v>-21769</v>
      </c>
      <c r="O52" s="48"/>
      <c r="P52" s="48"/>
      <c r="Q52" s="48"/>
      <c r="R52" s="48"/>
      <c r="S52" s="48"/>
      <c r="T52" s="48">
        <v>55941</v>
      </c>
      <c r="U52" s="48">
        <v>88637</v>
      </c>
      <c r="V52" s="48">
        <v>99300</v>
      </c>
      <c r="W52" s="48"/>
      <c r="X52" s="48"/>
      <c r="Y52" s="50"/>
      <c r="Z52" s="50"/>
      <c r="AA52" s="50"/>
      <c r="AB52" s="50"/>
      <c r="AC52" s="50"/>
      <c r="AD52" s="50"/>
      <c r="AE52" s="50"/>
      <c r="AF52" s="48">
        <f t="shared" si="5"/>
        <v>1006709</v>
      </c>
    </row>
    <row r="53" spans="1:32" ht="15">
      <c r="A53" s="8"/>
      <c r="B53" s="15"/>
      <c r="C53" s="15"/>
      <c r="D53" s="40" t="s">
        <v>32</v>
      </c>
      <c r="E53" s="41" t="s">
        <v>98</v>
      </c>
      <c r="F53" s="48"/>
      <c r="G53" s="50"/>
      <c r="H53" s="48">
        <v>720000</v>
      </c>
      <c r="I53" s="48"/>
      <c r="J53" s="48"/>
      <c r="K53" s="48"/>
      <c r="L53" s="48">
        <v>272400</v>
      </c>
      <c r="M53" s="48"/>
      <c r="N53" s="48">
        <v>10529</v>
      </c>
      <c r="O53" s="48">
        <v>11240</v>
      </c>
      <c r="P53" s="48"/>
      <c r="Q53" s="48"/>
      <c r="R53" s="48"/>
      <c r="S53" s="48"/>
      <c r="T53" s="48">
        <v>71924</v>
      </c>
      <c r="U53" s="48">
        <v>94951</v>
      </c>
      <c r="V53" s="48">
        <v>99300</v>
      </c>
      <c r="W53" s="48"/>
      <c r="X53" s="48"/>
      <c r="Y53" s="50"/>
      <c r="Z53" s="50"/>
      <c r="AA53" s="50"/>
      <c r="AB53" s="50"/>
      <c r="AC53" s="50"/>
      <c r="AD53" s="50"/>
      <c r="AE53" s="50"/>
      <c r="AF53" s="48">
        <f t="shared" si="5"/>
        <v>1280344</v>
      </c>
    </row>
    <row r="54" spans="1:32" ht="15">
      <c r="A54" s="8"/>
      <c r="B54" s="15"/>
      <c r="C54" s="15"/>
      <c r="D54" s="40" t="s">
        <v>33</v>
      </c>
      <c r="E54" s="41" t="s">
        <v>99</v>
      </c>
      <c r="F54" s="48"/>
      <c r="G54" s="50"/>
      <c r="H54" s="48"/>
      <c r="I54" s="48"/>
      <c r="J54" s="48"/>
      <c r="K54" s="48"/>
      <c r="L54" s="48"/>
      <c r="M54" s="48"/>
      <c r="N54" s="48">
        <v>-67441</v>
      </c>
      <c r="O54" s="48">
        <v>67441</v>
      </c>
      <c r="P54" s="48"/>
      <c r="Q54" s="48"/>
      <c r="R54" s="48"/>
      <c r="S54" s="48"/>
      <c r="T54" s="48">
        <v>58605</v>
      </c>
      <c r="U54" s="48">
        <v>64080</v>
      </c>
      <c r="V54" s="48">
        <v>119160</v>
      </c>
      <c r="W54" s="48"/>
      <c r="X54" s="48"/>
      <c r="Y54" s="50"/>
      <c r="Z54" s="50"/>
      <c r="AA54" s="50"/>
      <c r="AB54" s="50"/>
      <c r="AC54" s="50"/>
      <c r="AD54" s="50"/>
      <c r="AE54" s="50"/>
      <c r="AF54" s="48">
        <f t="shared" si="5"/>
        <v>241845</v>
      </c>
    </row>
    <row r="55" spans="1:32" ht="15">
      <c r="A55" s="8"/>
      <c r="B55" s="15"/>
      <c r="C55" s="15"/>
      <c r="D55" s="40" t="s">
        <v>34</v>
      </c>
      <c r="E55" s="41" t="s">
        <v>100</v>
      </c>
      <c r="F55" s="48"/>
      <c r="G55" s="50"/>
      <c r="H55" s="48"/>
      <c r="I55" s="48"/>
      <c r="J55" s="48"/>
      <c r="K55" s="48"/>
      <c r="L55" s="48"/>
      <c r="M55" s="48"/>
      <c r="N55" s="48">
        <v>-11240</v>
      </c>
      <c r="O55" s="48">
        <v>11240</v>
      </c>
      <c r="P55" s="48"/>
      <c r="Q55" s="48"/>
      <c r="R55" s="48"/>
      <c r="S55" s="48"/>
      <c r="T55" s="48">
        <v>23975</v>
      </c>
      <c r="U55" s="48">
        <v>36718</v>
      </c>
      <c r="V55" s="48">
        <v>59580</v>
      </c>
      <c r="W55" s="48"/>
      <c r="X55" s="48"/>
      <c r="Y55" s="50"/>
      <c r="Z55" s="50"/>
      <c r="AA55" s="50"/>
      <c r="AB55" s="50"/>
      <c r="AC55" s="50"/>
      <c r="AD55" s="50"/>
      <c r="AE55" s="50"/>
      <c r="AF55" s="48">
        <f t="shared" si="5"/>
        <v>120273</v>
      </c>
    </row>
    <row r="56" spans="1:32" ht="15">
      <c r="A56" s="8"/>
      <c r="B56" s="15"/>
      <c r="C56" s="15"/>
      <c r="D56" s="40" t="s">
        <v>35</v>
      </c>
      <c r="E56" s="41" t="s">
        <v>101</v>
      </c>
      <c r="F56" s="48"/>
      <c r="G56" s="50"/>
      <c r="H56" s="48"/>
      <c r="I56" s="48"/>
      <c r="J56" s="48"/>
      <c r="K56" s="48"/>
      <c r="L56" s="48">
        <v>103400</v>
      </c>
      <c r="M56" s="48"/>
      <c r="N56" s="48"/>
      <c r="O56" s="48"/>
      <c r="P56" s="48"/>
      <c r="Q56" s="48"/>
      <c r="R56" s="48"/>
      <c r="S56" s="48"/>
      <c r="T56" s="48">
        <v>37294</v>
      </c>
      <c r="U56" s="48">
        <v>31806</v>
      </c>
      <c r="V56" s="48">
        <v>79440</v>
      </c>
      <c r="W56" s="48"/>
      <c r="X56" s="48"/>
      <c r="Y56" s="50"/>
      <c r="Z56" s="50"/>
      <c r="AA56" s="50"/>
      <c r="AB56" s="50"/>
      <c r="AC56" s="50"/>
      <c r="AD56" s="50"/>
      <c r="AE56" s="50"/>
      <c r="AF56" s="48">
        <f t="shared" si="5"/>
        <v>251940</v>
      </c>
    </row>
    <row r="57" spans="1:32" ht="18" customHeight="1">
      <c r="A57" s="8"/>
      <c r="B57" s="15"/>
      <c r="C57" s="15"/>
      <c r="D57" s="40" t="s">
        <v>36</v>
      </c>
      <c r="E57" s="41" t="s">
        <v>102</v>
      </c>
      <c r="F57" s="48"/>
      <c r="G57" s="50"/>
      <c r="H57" s="48"/>
      <c r="I57" s="48"/>
      <c r="J57" s="48"/>
      <c r="K57" s="48"/>
      <c r="L57" s="48"/>
      <c r="M57" s="48">
        <v>518804</v>
      </c>
      <c r="N57" s="48">
        <v>-11240</v>
      </c>
      <c r="O57" s="48">
        <v>11240</v>
      </c>
      <c r="P57" s="48">
        <v>29603</v>
      </c>
      <c r="Q57" s="48">
        <v>16147</v>
      </c>
      <c r="R57" s="48"/>
      <c r="S57" s="48"/>
      <c r="T57" s="48">
        <v>77252</v>
      </c>
      <c r="U57" s="48">
        <v>144298</v>
      </c>
      <c r="V57" s="48">
        <v>59580</v>
      </c>
      <c r="W57" s="48"/>
      <c r="X57" s="48"/>
      <c r="Y57" s="50"/>
      <c r="Z57" s="50"/>
      <c r="AA57" s="50"/>
      <c r="AB57" s="50"/>
      <c r="AC57" s="50"/>
      <c r="AD57" s="50"/>
      <c r="AE57" s="50"/>
      <c r="AF57" s="48">
        <f t="shared" si="5"/>
        <v>845684</v>
      </c>
    </row>
    <row r="58" spans="1:32" ht="15">
      <c r="A58" s="8"/>
      <c r="B58" s="15"/>
      <c r="C58" s="15"/>
      <c r="D58" s="40" t="s">
        <v>37</v>
      </c>
      <c r="E58" s="41" t="s">
        <v>103</v>
      </c>
      <c r="F58" s="48"/>
      <c r="G58" s="50"/>
      <c r="H58" s="48"/>
      <c r="I58" s="48"/>
      <c r="J58" s="48"/>
      <c r="K58" s="48"/>
      <c r="L58" s="48">
        <v>147500</v>
      </c>
      <c r="M58" s="48">
        <v>359230</v>
      </c>
      <c r="N58" s="48">
        <v>-50581</v>
      </c>
      <c r="O58" s="48">
        <v>50581</v>
      </c>
      <c r="P58" s="48"/>
      <c r="Q58" s="48"/>
      <c r="R58" s="48"/>
      <c r="S58" s="48"/>
      <c r="T58" s="48">
        <v>106555</v>
      </c>
      <c r="U58" s="48">
        <v>194814</v>
      </c>
      <c r="V58" s="48">
        <v>99300</v>
      </c>
      <c r="W58" s="48"/>
      <c r="X58" s="48"/>
      <c r="Y58" s="50"/>
      <c r="Z58" s="50"/>
      <c r="AA58" s="50"/>
      <c r="AB58" s="50"/>
      <c r="AC58" s="50"/>
      <c r="AD58" s="50"/>
      <c r="AE58" s="50"/>
      <c r="AF58" s="48">
        <f t="shared" si="5"/>
        <v>907399</v>
      </c>
    </row>
    <row r="59" spans="1:32" ht="15">
      <c r="A59" s="8"/>
      <c r="B59" s="15"/>
      <c r="C59" s="15"/>
      <c r="D59" s="40" t="s">
        <v>38</v>
      </c>
      <c r="E59" s="41" t="s">
        <v>104</v>
      </c>
      <c r="F59" s="48"/>
      <c r="G59" s="50"/>
      <c r="H59" s="48">
        <v>903805</v>
      </c>
      <c r="I59" s="48"/>
      <c r="J59" s="48">
        <v>41194.79</v>
      </c>
      <c r="K59" s="48"/>
      <c r="L59" s="48">
        <v>500000</v>
      </c>
      <c r="M59" s="48">
        <v>206477</v>
      </c>
      <c r="N59" s="48"/>
      <c r="O59" s="48"/>
      <c r="P59" s="48"/>
      <c r="Q59" s="48"/>
      <c r="R59" s="48">
        <v>200000</v>
      </c>
      <c r="S59" s="48"/>
      <c r="T59" s="48">
        <v>103891</v>
      </c>
      <c r="U59" s="48">
        <v>118572</v>
      </c>
      <c r="V59" s="48">
        <v>218461</v>
      </c>
      <c r="W59" s="48"/>
      <c r="X59" s="48"/>
      <c r="Y59" s="49"/>
      <c r="Z59" s="49"/>
      <c r="AA59" s="49"/>
      <c r="AB59" s="49"/>
      <c r="AC59" s="49"/>
      <c r="AD59" s="49"/>
      <c r="AE59" s="49"/>
      <c r="AF59" s="48">
        <f t="shared" si="5"/>
        <v>2292400.79</v>
      </c>
    </row>
    <row r="60" spans="1:32" ht="15">
      <c r="A60" s="8"/>
      <c r="B60" s="15"/>
      <c r="C60" s="15"/>
      <c r="D60" s="40" t="s">
        <v>39</v>
      </c>
      <c r="E60" s="41" t="s">
        <v>105</v>
      </c>
      <c r="F60" s="48"/>
      <c r="G60" s="50"/>
      <c r="H60" s="48"/>
      <c r="I60" s="48"/>
      <c r="J60" s="48"/>
      <c r="K60" s="48"/>
      <c r="L60" s="48">
        <v>625400</v>
      </c>
      <c r="M60" s="48"/>
      <c r="N60" s="48">
        <v>-5620</v>
      </c>
      <c r="O60" s="48">
        <v>5620</v>
      </c>
      <c r="P60" s="48"/>
      <c r="Q60" s="48"/>
      <c r="R60" s="48"/>
      <c r="S60" s="48"/>
      <c r="T60" s="48">
        <v>63933</v>
      </c>
      <c r="U60" s="48">
        <v>85830</v>
      </c>
      <c r="V60" s="48">
        <v>139020</v>
      </c>
      <c r="W60" s="48"/>
      <c r="X60" s="48"/>
      <c r="Y60" s="50"/>
      <c r="Z60" s="50"/>
      <c r="AA60" s="50"/>
      <c r="AB60" s="50"/>
      <c r="AC60" s="50"/>
      <c r="AD60" s="50"/>
      <c r="AE60" s="50"/>
      <c r="AF60" s="48">
        <f t="shared" si="5"/>
        <v>914183</v>
      </c>
    </row>
    <row r="61" spans="1:32" ht="15">
      <c r="A61" s="8"/>
      <c r="B61" s="15"/>
      <c r="C61" s="15"/>
      <c r="D61" s="40">
        <v>17526000000</v>
      </c>
      <c r="E61" s="41" t="s">
        <v>106</v>
      </c>
      <c r="F61" s="48"/>
      <c r="G61" s="50"/>
      <c r="H61" s="48"/>
      <c r="I61" s="48"/>
      <c r="J61" s="48"/>
      <c r="K61" s="48"/>
      <c r="L61" s="48"/>
      <c r="M61" s="48"/>
      <c r="N61" s="48"/>
      <c r="O61" s="48"/>
      <c r="P61" s="48">
        <v>19735</v>
      </c>
      <c r="Q61" s="48">
        <v>10765</v>
      </c>
      <c r="R61" s="48"/>
      <c r="S61" s="48"/>
      <c r="T61" s="48">
        <v>61269</v>
      </c>
      <c r="U61" s="48">
        <v>108750</v>
      </c>
      <c r="V61" s="48">
        <v>99300</v>
      </c>
      <c r="W61" s="48"/>
      <c r="X61" s="48"/>
      <c r="Y61" s="50"/>
      <c r="Z61" s="50"/>
      <c r="AA61" s="50"/>
      <c r="AB61" s="50"/>
      <c r="AC61" s="50"/>
      <c r="AD61" s="50"/>
      <c r="AE61" s="50"/>
      <c r="AF61" s="48">
        <f t="shared" si="5"/>
        <v>299819</v>
      </c>
    </row>
    <row r="62" spans="1:32" ht="20.25" customHeight="1">
      <c r="A62" s="8"/>
      <c r="B62" s="15"/>
      <c r="C62" s="15"/>
      <c r="D62" s="40">
        <v>17527000000</v>
      </c>
      <c r="E62" s="41" t="s">
        <v>107</v>
      </c>
      <c r="F62" s="48"/>
      <c r="G62" s="50">
        <v>117059</v>
      </c>
      <c r="H62" s="48"/>
      <c r="I62" s="48"/>
      <c r="J62" s="48"/>
      <c r="K62" s="48"/>
      <c r="L62" s="48"/>
      <c r="M62" s="48"/>
      <c r="N62" s="48">
        <v>-11240</v>
      </c>
      <c r="O62" s="48">
        <v>11240</v>
      </c>
      <c r="P62" s="48">
        <v>9868</v>
      </c>
      <c r="Q62" s="48">
        <v>5382</v>
      </c>
      <c r="R62" s="48">
        <v>200000</v>
      </c>
      <c r="S62" s="48"/>
      <c r="T62" s="48">
        <v>79916</v>
      </c>
      <c r="U62" s="48">
        <v>125121</v>
      </c>
      <c r="V62" s="48">
        <v>119160</v>
      </c>
      <c r="W62" s="48"/>
      <c r="X62" s="48"/>
      <c r="Y62" s="50"/>
      <c r="Z62" s="50"/>
      <c r="AA62" s="50"/>
      <c r="AB62" s="50"/>
      <c r="AC62" s="50"/>
      <c r="AD62" s="50"/>
      <c r="AE62" s="50"/>
      <c r="AF62" s="48">
        <f t="shared" si="5"/>
        <v>656506</v>
      </c>
    </row>
    <row r="63" spans="1:32" ht="20.25" customHeight="1">
      <c r="A63" s="8"/>
      <c r="B63" s="15"/>
      <c r="C63" s="15"/>
      <c r="D63" s="40">
        <v>17528000000</v>
      </c>
      <c r="E63" s="41" t="s">
        <v>108</v>
      </c>
      <c r="F63" s="48"/>
      <c r="G63" s="50"/>
      <c r="H63" s="48"/>
      <c r="I63" s="48"/>
      <c r="J63" s="48"/>
      <c r="K63" s="48"/>
      <c r="L63" s="48">
        <v>142100</v>
      </c>
      <c r="M63" s="48"/>
      <c r="N63" s="48"/>
      <c r="O63" s="48"/>
      <c r="P63" s="48"/>
      <c r="Q63" s="48"/>
      <c r="R63" s="48"/>
      <c r="S63" s="48"/>
      <c r="T63" s="48">
        <v>18647</v>
      </c>
      <c r="U63" s="48">
        <v>18008</v>
      </c>
      <c r="V63" s="48">
        <v>39720</v>
      </c>
      <c r="W63" s="48"/>
      <c r="X63" s="48"/>
      <c r="Y63" s="50"/>
      <c r="Z63" s="50"/>
      <c r="AA63" s="50"/>
      <c r="AB63" s="50"/>
      <c r="AC63" s="50"/>
      <c r="AD63" s="50"/>
      <c r="AE63" s="50"/>
      <c r="AF63" s="48">
        <f t="shared" si="5"/>
        <v>218475</v>
      </c>
    </row>
    <row r="64" spans="1:32" ht="15">
      <c r="A64" s="8"/>
      <c r="B64" s="15"/>
      <c r="C64" s="15"/>
      <c r="D64" s="40">
        <v>17529000000</v>
      </c>
      <c r="E64" s="41" t="s">
        <v>109</v>
      </c>
      <c r="F64" s="48"/>
      <c r="G64" s="50"/>
      <c r="H64" s="48">
        <v>450000</v>
      </c>
      <c r="I64" s="48"/>
      <c r="J64" s="48"/>
      <c r="K64" s="48"/>
      <c r="L64" s="48"/>
      <c r="M64" s="48"/>
      <c r="N64" s="48">
        <v>-5620</v>
      </c>
      <c r="O64" s="48">
        <v>5620</v>
      </c>
      <c r="P64" s="48"/>
      <c r="Q64" s="48"/>
      <c r="R64" s="48"/>
      <c r="S64" s="48"/>
      <c r="T64" s="48">
        <v>53277</v>
      </c>
      <c r="U64" s="48">
        <v>64782</v>
      </c>
      <c r="V64" s="48">
        <v>119160</v>
      </c>
      <c r="W64" s="48"/>
      <c r="X64" s="48"/>
      <c r="Y64" s="50"/>
      <c r="Z64" s="50"/>
      <c r="AA64" s="50"/>
      <c r="AB64" s="50"/>
      <c r="AC64" s="50"/>
      <c r="AD64" s="50"/>
      <c r="AE64" s="50"/>
      <c r="AF64" s="48">
        <f t="shared" si="5"/>
        <v>687219</v>
      </c>
    </row>
    <row r="65" spans="1:32" ht="21" customHeight="1">
      <c r="A65" s="8"/>
      <c r="B65" s="15"/>
      <c r="C65" s="15"/>
      <c r="D65" s="40">
        <v>17530000000</v>
      </c>
      <c r="E65" s="41" t="s">
        <v>110</v>
      </c>
      <c r="F65" s="48"/>
      <c r="G65" s="50"/>
      <c r="H65" s="48"/>
      <c r="I65" s="48"/>
      <c r="J65" s="48"/>
      <c r="K65" s="48"/>
      <c r="L65" s="48"/>
      <c r="M65" s="48"/>
      <c r="N65" s="48">
        <v>-50581</v>
      </c>
      <c r="O65" s="48">
        <v>50581</v>
      </c>
      <c r="P65" s="48"/>
      <c r="Q65" s="48"/>
      <c r="R65" s="48"/>
      <c r="S65" s="48"/>
      <c r="T65" s="48">
        <v>53277</v>
      </c>
      <c r="U65" s="48">
        <v>90742</v>
      </c>
      <c r="V65" s="48">
        <v>59580</v>
      </c>
      <c r="W65" s="48"/>
      <c r="X65" s="48"/>
      <c r="Y65" s="50"/>
      <c r="Z65" s="50"/>
      <c r="AA65" s="50"/>
      <c r="AB65" s="50"/>
      <c r="AC65" s="50"/>
      <c r="AD65" s="50"/>
      <c r="AE65" s="50"/>
      <c r="AF65" s="48">
        <f t="shared" si="5"/>
        <v>203599</v>
      </c>
    </row>
    <row r="66" spans="1:32" ht="15">
      <c r="A66" s="8"/>
      <c r="B66" s="15"/>
      <c r="C66" s="15"/>
      <c r="D66" s="40">
        <v>17531000000</v>
      </c>
      <c r="E66" s="41" t="s">
        <v>111</v>
      </c>
      <c r="F66" s="48"/>
      <c r="G66" s="50"/>
      <c r="H66" s="48"/>
      <c r="I66" s="48"/>
      <c r="J66" s="48"/>
      <c r="K66" s="48"/>
      <c r="L66" s="48">
        <v>2568700</v>
      </c>
      <c r="M66" s="48"/>
      <c r="N66" s="48">
        <v>-11240</v>
      </c>
      <c r="O66" s="48">
        <v>11240</v>
      </c>
      <c r="P66" s="48"/>
      <c r="Q66" s="48"/>
      <c r="R66" s="48">
        <v>200000</v>
      </c>
      <c r="S66" s="48"/>
      <c r="T66" s="48">
        <v>98563</v>
      </c>
      <c r="U66" s="48">
        <v>193644</v>
      </c>
      <c r="V66" s="48">
        <v>79440</v>
      </c>
      <c r="W66" s="48"/>
      <c r="X66" s="48"/>
      <c r="Y66" s="50"/>
      <c r="Z66" s="50"/>
      <c r="AA66" s="50"/>
      <c r="AB66" s="50"/>
      <c r="AC66" s="50"/>
      <c r="AD66" s="50"/>
      <c r="AE66" s="50"/>
      <c r="AF66" s="48">
        <f t="shared" si="5"/>
        <v>3140347</v>
      </c>
    </row>
    <row r="67" spans="1:32" ht="15" customHeight="1">
      <c r="A67" s="8"/>
      <c r="B67" s="15"/>
      <c r="C67" s="15"/>
      <c r="D67" s="38"/>
      <c r="E67" s="29" t="s">
        <v>18</v>
      </c>
      <c r="F67" s="49">
        <f aca="true" t="shared" si="6" ref="F67:AE67">SUM(F36:F66)</f>
        <v>0</v>
      </c>
      <c r="G67" s="49">
        <f t="shared" si="6"/>
        <v>585295</v>
      </c>
      <c r="H67" s="49">
        <f t="shared" si="6"/>
        <v>3018805</v>
      </c>
      <c r="I67" s="49">
        <f t="shared" si="6"/>
        <v>0</v>
      </c>
      <c r="J67" s="49">
        <f t="shared" si="6"/>
        <v>41194.79</v>
      </c>
      <c r="K67" s="49">
        <f t="shared" si="6"/>
        <v>0</v>
      </c>
      <c r="L67" s="49">
        <f t="shared" si="6"/>
        <v>6268600</v>
      </c>
      <c r="M67" s="49">
        <f t="shared" si="6"/>
        <v>2484267</v>
      </c>
      <c r="N67" s="49">
        <f t="shared" si="6"/>
        <v>-606967</v>
      </c>
      <c r="O67" s="49">
        <f aca="true" t="shared" si="7" ref="O67:X67">SUM(O36:O66)</f>
        <v>606967</v>
      </c>
      <c r="P67" s="49">
        <f t="shared" si="7"/>
        <v>128279</v>
      </c>
      <c r="Q67" s="49">
        <f t="shared" si="7"/>
        <v>69971</v>
      </c>
      <c r="R67" s="49">
        <f t="shared" si="7"/>
        <v>800000</v>
      </c>
      <c r="S67" s="49">
        <f t="shared" si="7"/>
        <v>0</v>
      </c>
      <c r="T67" s="49">
        <f t="shared" si="7"/>
        <v>2075154</v>
      </c>
      <c r="U67" s="49">
        <f t="shared" si="7"/>
        <v>2850175</v>
      </c>
      <c r="V67" s="49">
        <f t="shared" si="7"/>
        <v>3455642</v>
      </c>
      <c r="W67" s="49">
        <f t="shared" si="7"/>
        <v>0</v>
      </c>
      <c r="X67" s="49">
        <f t="shared" si="7"/>
        <v>0</v>
      </c>
      <c r="Y67" s="49">
        <f t="shared" si="6"/>
        <v>0</v>
      </c>
      <c r="Z67" s="49">
        <f t="shared" si="6"/>
        <v>0</v>
      </c>
      <c r="AA67" s="49">
        <f t="shared" si="6"/>
        <v>0</v>
      </c>
      <c r="AB67" s="49">
        <f t="shared" si="6"/>
        <v>0</v>
      </c>
      <c r="AC67" s="49">
        <f t="shared" si="6"/>
        <v>0</v>
      </c>
      <c r="AD67" s="49">
        <f t="shared" si="6"/>
        <v>0</v>
      </c>
      <c r="AE67" s="49">
        <f t="shared" si="6"/>
        <v>0</v>
      </c>
      <c r="AF67" s="49">
        <f>SUM(AF36:AF66)</f>
        <v>21777382.79</v>
      </c>
    </row>
    <row r="68" spans="1:32" ht="27">
      <c r="A68" s="8"/>
      <c r="B68" s="15"/>
      <c r="C68" s="15"/>
      <c r="D68" s="38"/>
      <c r="E68" s="29" t="s">
        <v>19</v>
      </c>
      <c r="F68" s="49">
        <f aca="true" t="shared" si="8" ref="F68:AF68">F67+F35+F18</f>
        <v>0</v>
      </c>
      <c r="G68" s="49">
        <f t="shared" si="8"/>
        <v>2809400</v>
      </c>
      <c r="H68" s="49">
        <f t="shared" si="8"/>
        <v>6247500</v>
      </c>
      <c r="I68" s="49">
        <f t="shared" si="8"/>
        <v>15305.74</v>
      </c>
      <c r="J68" s="49">
        <f t="shared" si="8"/>
        <v>41194.79</v>
      </c>
      <c r="K68" s="49">
        <f t="shared" si="8"/>
        <v>0</v>
      </c>
      <c r="L68" s="49">
        <f t="shared" si="8"/>
        <v>34203300</v>
      </c>
      <c r="M68" s="49">
        <f t="shared" si="8"/>
        <v>16929912</v>
      </c>
      <c r="N68" s="49">
        <f t="shared" si="8"/>
        <v>-3248400</v>
      </c>
      <c r="O68" s="49">
        <f aca="true" t="shared" si="9" ref="O68:X68">O67+O35+O18</f>
        <v>3248400</v>
      </c>
      <c r="P68" s="49">
        <f t="shared" si="9"/>
        <v>671000</v>
      </c>
      <c r="Q68" s="49">
        <f t="shared" si="9"/>
        <v>366000</v>
      </c>
      <c r="R68" s="49">
        <f t="shared" si="9"/>
        <v>1800000</v>
      </c>
      <c r="S68" s="49">
        <f t="shared" si="9"/>
        <v>0</v>
      </c>
      <c r="T68" s="49">
        <f t="shared" si="9"/>
        <v>9296609</v>
      </c>
      <c r="U68" s="49">
        <f t="shared" si="9"/>
        <v>15052739</v>
      </c>
      <c r="V68" s="49">
        <f t="shared" si="9"/>
        <v>13006113</v>
      </c>
      <c r="W68" s="49">
        <f t="shared" si="9"/>
        <v>939500</v>
      </c>
      <c r="X68" s="49">
        <f t="shared" si="9"/>
        <v>231881.15</v>
      </c>
      <c r="Y68" s="49">
        <f t="shared" si="8"/>
        <v>325000</v>
      </c>
      <c r="Z68" s="49">
        <f t="shared" si="8"/>
        <v>136000</v>
      </c>
      <c r="AA68" s="49">
        <f t="shared" si="8"/>
        <v>235956</v>
      </c>
      <c r="AB68" s="49">
        <f t="shared" si="8"/>
        <v>200000</v>
      </c>
      <c r="AC68" s="49">
        <f t="shared" si="8"/>
        <v>1112464.8</v>
      </c>
      <c r="AD68" s="49">
        <f t="shared" si="8"/>
        <v>3000000</v>
      </c>
      <c r="AE68" s="49">
        <f t="shared" si="8"/>
        <v>500000</v>
      </c>
      <c r="AF68" s="49">
        <f t="shared" si="8"/>
        <v>107119875.48</v>
      </c>
    </row>
    <row r="69" spans="1:32" ht="15">
      <c r="A69" s="8"/>
      <c r="B69" s="15"/>
      <c r="C69" s="15"/>
      <c r="D69" s="32">
        <v>17100000000</v>
      </c>
      <c r="E69" s="30" t="s">
        <v>11</v>
      </c>
      <c r="F69" s="50">
        <v>11070000</v>
      </c>
      <c r="G69" s="49"/>
      <c r="H69" s="50"/>
      <c r="I69" s="50"/>
      <c r="J69" s="50"/>
      <c r="K69" s="50">
        <v>3400</v>
      </c>
      <c r="L69" s="50"/>
      <c r="M69" s="50">
        <v>-16929912</v>
      </c>
      <c r="N69" s="50"/>
      <c r="O69" s="50"/>
      <c r="P69" s="50"/>
      <c r="Q69" s="50"/>
      <c r="R69" s="50">
        <v>1200000</v>
      </c>
      <c r="S69" s="50">
        <v>1223390</v>
      </c>
      <c r="T69" s="50"/>
      <c r="U69" s="50"/>
      <c r="V69" s="50"/>
      <c r="W69" s="50">
        <v>-939500</v>
      </c>
      <c r="X69" s="49"/>
      <c r="Y69" s="50"/>
      <c r="Z69" s="50"/>
      <c r="AA69" s="50"/>
      <c r="AB69" s="50"/>
      <c r="AC69" s="50">
        <f>-180320-626571-974706.6-235956-137758.2</f>
        <v>-2155311.8000000003</v>
      </c>
      <c r="AD69" s="50"/>
      <c r="AE69" s="50"/>
      <c r="AF69" s="48">
        <f>SUM(F69:AE69)</f>
        <v>-6527933.800000001</v>
      </c>
    </row>
    <row r="70" spans="1:32" ht="17.25">
      <c r="A70" s="8"/>
      <c r="B70" s="15"/>
      <c r="C70" s="15"/>
      <c r="D70" s="22"/>
      <c r="E70" s="28" t="s">
        <v>119</v>
      </c>
      <c r="F70" s="49">
        <f>F68+F69</f>
        <v>11070000</v>
      </c>
      <c r="G70" s="49">
        <f aca="true" t="shared" si="10" ref="G70:AF70">G68+G69</f>
        <v>2809400</v>
      </c>
      <c r="H70" s="49">
        <f t="shared" si="10"/>
        <v>6247500</v>
      </c>
      <c r="I70" s="49">
        <f t="shared" si="10"/>
        <v>15305.74</v>
      </c>
      <c r="J70" s="49">
        <f t="shared" si="10"/>
        <v>41194.79</v>
      </c>
      <c r="K70" s="49">
        <f>K68+K69</f>
        <v>3400</v>
      </c>
      <c r="L70" s="49">
        <f t="shared" si="10"/>
        <v>34203300</v>
      </c>
      <c r="M70" s="49">
        <f t="shared" si="10"/>
        <v>0</v>
      </c>
      <c r="N70" s="49">
        <f t="shared" si="10"/>
        <v>-3248400</v>
      </c>
      <c r="O70" s="49">
        <f aca="true" t="shared" si="11" ref="O70:X70">O68+O69</f>
        <v>3248400</v>
      </c>
      <c r="P70" s="49">
        <f t="shared" si="11"/>
        <v>671000</v>
      </c>
      <c r="Q70" s="49">
        <f t="shared" si="11"/>
        <v>366000</v>
      </c>
      <c r="R70" s="49">
        <f t="shared" si="11"/>
        <v>3000000</v>
      </c>
      <c r="S70" s="49">
        <f t="shared" si="11"/>
        <v>1223390</v>
      </c>
      <c r="T70" s="49">
        <f t="shared" si="11"/>
        <v>9296609</v>
      </c>
      <c r="U70" s="49">
        <f t="shared" si="11"/>
        <v>15052739</v>
      </c>
      <c r="V70" s="49">
        <f t="shared" si="11"/>
        <v>13006113</v>
      </c>
      <c r="W70" s="49">
        <f t="shared" si="11"/>
        <v>0</v>
      </c>
      <c r="X70" s="49">
        <f t="shared" si="11"/>
        <v>231881.15</v>
      </c>
      <c r="Y70" s="49">
        <f t="shared" si="10"/>
        <v>325000</v>
      </c>
      <c r="Z70" s="49">
        <f t="shared" si="10"/>
        <v>136000</v>
      </c>
      <c r="AA70" s="49">
        <f t="shared" si="10"/>
        <v>235956</v>
      </c>
      <c r="AB70" s="49">
        <f t="shared" si="10"/>
        <v>200000</v>
      </c>
      <c r="AC70" s="49">
        <f t="shared" si="10"/>
        <v>-1042847.0000000002</v>
      </c>
      <c r="AD70" s="49">
        <f t="shared" si="10"/>
        <v>3000000</v>
      </c>
      <c r="AE70" s="49">
        <f t="shared" si="10"/>
        <v>500000</v>
      </c>
      <c r="AF70" s="49">
        <f t="shared" si="10"/>
        <v>100591941.68</v>
      </c>
    </row>
    <row r="71" spans="1:35" ht="42" customHeight="1">
      <c r="A71" s="8"/>
      <c r="B71" s="15"/>
      <c r="C71" s="15"/>
      <c r="X71" s="57"/>
      <c r="Y71" s="80" t="s">
        <v>114</v>
      </c>
      <c r="Z71" s="80"/>
      <c r="AA71" s="46"/>
      <c r="AB71" s="46"/>
      <c r="AC71" s="46"/>
      <c r="AD71" s="46"/>
      <c r="AE71" s="79" t="s">
        <v>113</v>
      </c>
      <c r="AF71" s="79"/>
      <c r="AG71" s="39"/>
      <c r="AI71" s="39"/>
    </row>
    <row r="72" spans="1:3" ht="12.75">
      <c r="A72" s="8"/>
      <c r="B72" s="15"/>
      <c r="C72" s="15"/>
    </row>
    <row r="73" spans="1:3" ht="12.75">
      <c r="A73" s="8"/>
      <c r="B73" s="15"/>
      <c r="C73" s="15"/>
    </row>
    <row r="74" spans="1:3" ht="12.75">
      <c r="A74" s="8"/>
      <c r="B74" s="15"/>
      <c r="C74" s="15"/>
    </row>
    <row r="75" spans="1:3" ht="12.75">
      <c r="A75" s="8"/>
      <c r="B75" s="15"/>
      <c r="C75" s="15"/>
    </row>
    <row r="76" spans="1:3" ht="12.75">
      <c r="A76" s="8"/>
      <c r="B76" s="15"/>
      <c r="C76" s="15"/>
    </row>
    <row r="77" spans="1:3" ht="12.75">
      <c r="A77" s="8"/>
      <c r="B77" s="15"/>
      <c r="C77" s="15"/>
    </row>
    <row r="78" spans="1:19" ht="12.75">
      <c r="A78" s="8"/>
      <c r="B78" s="15"/>
      <c r="C78" s="15"/>
      <c r="R78" s="56"/>
      <c r="S78" s="56"/>
    </row>
    <row r="79" spans="1:3" ht="12.75">
      <c r="A79" s="8"/>
      <c r="B79" s="15"/>
      <c r="C79" s="15"/>
    </row>
    <row r="80" spans="1:3" ht="12.75">
      <c r="A80" s="8"/>
      <c r="B80" s="15"/>
      <c r="C80" s="15"/>
    </row>
    <row r="81" spans="1:3" ht="12.75">
      <c r="A81" s="8"/>
      <c r="B81" s="15"/>
      <c r="C81" s="15"/>
    </row>
    <row r="82" spans="1:3" ht="12.75">
      <c r="A82" s="8"/>
      <c r="B82" s="15"/>
      <c r="C82" s="15"/>
    </row>
    <row r="83" spans="1:3" ht="12.75">
      <c r="A83" s="8"/>
      <c r="B83" s="15"/>
      <c r="C83" s="15"/>
    </row>
    <row r="84" spans="1:3" ht="12.75">
      <c r="A84" s="8"/>
      <c r="B84" s="15"/>
      <c r="C84" s="15"/>
    </row>
    <row r="85" spans="1:3" ht="12.75">
      <c r="A85" s="8"/>
      <c r="B85" s="15"/>
      <c r="C85" s="15"/>
    </row>
    <row r="86" spans="1:3" ht="12.75">
      <c r="A86" s="8"/>
      <c r="B86" s="15"/>
      <c r="C86" s="15"/>
    </row>
    <row r="87" ht="44.25" customHeight="1">
      <c r="A87" s="8"/>
    </row>
    <row r="88" ht="12.75">
      <c r="A88" s="8"/>
    </row>
    <row r="89" ht="12.75">
      <c r="A89" s="8"/>
    </row>
    <row r="90" ht="15.75" thickBot="1">
      <c r="C90" s="19"/>
    </row>
    <row r="100" ht="45.75" customHeight="1"/>
  </sheetData>
  <sheetProtection/>
  <mergeCells count="33">
    <mergeCell ref="AE71:AF71"/>
    <mergeCell ref="Y71:Z71"/>
    <mergeCell ref="M9:X9"/>
    <mergeCell ref="AC9:AE9"/>
    <mergeCell ref="AC10:AE10"/>
    <mergeCell ref="AC11:AC12"/>
    <mergeCell ref="AF7:AF12"/>
    <mergeCell ref="S10:V10"/>
    <mergeCell ref="M10:M12"/>
    <mergeCell ref="D7:D12"/>
    <mergeCell ref="X10:X12"/>
    <mergeCell ref="F10:L10"/>
    <mergeCell ref="F7:L7"/>
    <mergeCell ref="Y10:Z11"/>
    <mergeCell ref="N10:R10"/>
    <mergeCell ref="AB11:AB12"/>
    <mergeCell ref="E7:E12"/>
    <mergeCell ref="K4:L4"/>
    <mergeCell ref="F5:L5"/>
    <mergeCell ref="F8:L8"/>
    <mergeCell ref="F9:L9"/>
    <mergeCell ref="Y9:AB9"/>
    <mergeCell ref="AA11:AA12"/>
    <mergeCell ref="M7:X7"/>
    <mergeCell ref="AA10:AB10"/>
    <mergeCell ref="P11:Q11"/>
    <mergeCell ref="M8:X8"/>
    <mergeCell ref="Y7:AE7"/>
    <mergeCell ref="Y8:AE8"/>
    <mergeCell ref="AD11:AD12"/>
    <mergeCell ref="N11:O11"/>
    <mergeCell ref="W10:W12"/>
    <mergeCell ref="AE11:AE12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52" r:id="rId1"/>
  <headerFooter differentFirst="1" alignWithMargins="0">
    <oddHeader>&amp;C&amp;P</oddHeader>
  </headerFooter>
  <colBreaks count="1" manualBreakCount="1">
    <brk id="24" min="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2019-03-21T13:20:01Z</cp:lastPrinted>
  <dcterms:created xsi:type="dcterms:W3CDTF">2014-01-17T10:52:16Z</dcterms:created>
  <dcterms:modified xsi:type="dcterms:W3CDTF">2019-03-21T13:41:08Z</dcterms:modified>
  <cp:category/>
  <cp:version/>
  <cp:contentType/>
  <cp:contentStatus/>
</cp:coreProperties>
</file>